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U Perkara TA 2020" sheetId="1" r:id="rId4"/>
    <sheet name="cek selisih mutasi saldo 2020" sheetId="2" r:id="rId5"/>
    <sheet name="cek selisih penjumlahan 2020" sheetId="3" r:id="rId6"/>
    <sheet name="cek selisih kas 2020" sheetId="4" r:id="rId7"/>
  </sheets>
  <definedNames>
    <definedName name="_xlnm.Print_Titles" localSheetId="0">'KU Perkara TA 2020'!$1:$9</definedName>
    <definedName name="_xlnm.Print_Titles" localSheetId="1">'cek selisih mutasi saldo 2020'!$1:$9</definedName>
    <definedName name="_xlnm.Print_Titles" localSheetId="2">'cek selisih penjumlahan 2020'!$1:$9</definedName>
    <definedName name="_xlnm.Print_Titles" localSheetId="3">'cek selisih kas 2020'!$1:$9</definedName>
  </definedNames>
  <calcPr calcId="124519" calcMode="auto" fullCalcOnLoad="1"/>
</workbook>
</file>

<file path=xl/sharedStrings.xml><?xml version="1.0" encoding="utf-8"?>
<sst xmlns="http://schemas.openxmlformats.org/spreadsheetml/2006/main" uniqueCount="68">
  <si>
    <t xml:space="preserve">REKAPITULASI BIAYA PROSES PENYELESAIAN PERKARA </t>
  </si>
  <si>
    <t>DAN UANG TITIPAN PIHAK KETIGA LAINNYA TAHUN 2020</t>
  </si>
  <si>
    <t>(dalam satuan rupiah)</t>
  </si>
  <si>
    <t>K/L</t>
  </si>
  <si>
    <t>: (005) Mahkamah Agung</t>
  </si>
  <si>
    <t>Provinsi/DI</t>
  </si>
  <si>
    <t>: (2900) Banten</t>
  </si>
  <si>
    <t>Satuan Kerja</t>
  </si>
  <si>
    <t>: Pengadilan Negeri Serang</t>
  </si>
  <si>
    <t>No.</t>
  </si>
  <si>
    <t>Periode</t>
  </si>
  <si>
    <t>Uraian</t>
  </si>
  <si>
    <t xml:space="preserve">Keadaan Keuangan </t>
  </si>
  <si>
    <t xml:space="preserve">Saldo Awal </t>
  </si>
  <si>
    <t xml:space="preserve">Penerimaan </t>
  </si>
  <si>
    <t>Pengeluaran</t>
  </si>
  <si>
    <t xml:space="preserve">Saldo Akhir </t>
  </si>
  <si>
    <t>Kas di Bank</t>
  </si>
  <si>
    <t>Kas di Brankas</t>
  </si>
  <si>
    <t>Januari</t>
  </si>
  <si>
    <t>Biaya Perkara</t>
  </si>
  <si>
    <t>Biaya Eksekusi</t>
  </si>
  <si>
    <t>Biaya Konsinyasi</t>
  </si>
  <si>
    <t>Uang Titipan Perkara Pidana*)</t>
  </si>
  <si>
    <t>PHI*)</t>
  </si>
  <si>
    <t>Jumlah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</si>
  <si>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</si>
  <si>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</si>
  <si>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</si>
  <si>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</si>
  <si>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</si>
  <si>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</si>
  <si>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</si>
  <si>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</si>
  <si>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</si>
  <si>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</si>
  <si>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</si>
  <si>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*)Khusus Pengadilan Negeri</t>
  </si>
  <si>
    <t>CEK SELISIH MUTASI SALDO AWAL-AKHIR 2020</t>
  </si>
  <si>
    <t>(file ini bukan bagian dari laporan)</t>
  </si>
  <si>
    <t>Bulan</t>
  </si>
  <si>
    <t>Des 2019-Jan</t>
  </si>
  <si>
    <t>Jan-Feb</t>
  </si>
  <si>
    <t>Feb-Mar</t>
  </si>
  <si>
    <t>Mar-Apr</t>
  </si>
  <si>
    <t>Apr-Mei</t>
  </si>
  <si>
    <t>Mei-Jun</t>
  </si>
  <si>
    <t>Jun-Jul</t>
  </si>
  <si>
    <t>Jul-Agu</t>
  </si>
  <si>
    <t>Agu-Sep</t>
  </si>
  <si>
    <t>Sep-Okt</t>
  </si>
  <si>
    <t>Okt-Nov</t>
  </si>
  <si>
    <t>Nov-Des</t>
  </si>
  <si>
    <t>Des-Jan 2021</t>
  </si>
  <si>
    <t xml:space="preserve">CEK SELISIH PENJUMLAHAN SALDO AWAL + PENERIMAAN - PENGELUARAN = SALDO AKHIR </t>
  </si>
  <si>
    <t>TAHUN 2020</t>
  </si>
  <si>
    <t>Jan</t>
  </si>
  <si>
    <t>Feb</t>
  </si>
  <si>
    <t>Mar</t>
  </si>
  <si>
    <t>Apr</t>
  </si>
  <si>
    <t>Jun</t>
  </si>
  <si>
    <t>Jul</t>
  </si>
  <si>
    <t>Agu</t>
  </si>
  <si>
    <t>Sep</t>
  </si>
  <si>
    <t>Okt</t>
  </si>
  <si>
    <t>Nov</t>
  </si>
  <si>
    <t>Des</t>
  </si>
  <si>
    <t xml:space="preserve">CEK SELISIH SALDO AKHIR = KAS DI BANK + KAS DI BRANKAS </t>
  </si>
</sst>
</file>

<file path=xl/styles.xml><?xml version="1.0" encoding="utf-8"?>
<styleSheet xmlns="http://schemas.openxmlformats.org/spreadsheetml/2006/main" xml:space="preserve">
  <numFmts count="0"/>
  <fonts count="4">
    <font>
      <name val="Calibri"/>
      <sz val="12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8"/>
      <b val="0"/>
      <i val="1"/>
      <u val="none"/>
      <strike val="0"/>
      <color rgb="FF000000"/>
    </font>
    <font>
      <name val="Calibri"/>
      <sz val="10"/>
      <b val="0"/>
      <i val="0"/>
      <u val="none"/>
      <strike val="0"/>
      <color rgb="FF000000"/>
    </font>
  </fonts>
  <fills count="3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solid">
        <fgColor rgb="FFCCCCCC"/>
        <bgColor rgb="FF000000"/>
      </patternFill>
    </fill>
  </fills>
  <borders count="1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1" applyFont="0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1">
      <alignment horizontal="center" vertical="center" textRotation="0" wrapText="true" shrinkToFit="false"/>
    </xf>
    <xf xfId="0" fontId="0" numFmtId="0" fillId="2" borderId="3" applyFont="0" applyNumberFormat="0" applyFill="1" applyBorder="1" applyAlignment="1">
      <alignment horizontal="center" vertical="center" textRotation="0" wrapText="true" shrinkToFit="false"/>
    </xf>
    <xf xfId="0" fontId="0" numFmtId="0" fillId="2" borderId="4" applyFont="0" applyNumberFormat="0" applyFill="1" applyBorder="1" applyAlignment="1">
      <alignment horizontal="center" vertical="center" textRotation="0" wrapText="true" shrinkToFit="false"/>
    </xf>
    <xf xfId="0" fontId="0" numFmtId="0" fillId="2" borderId="5" applyFont="0" applyNumberFormat="0" applyFill="1" applyBorder="1" applyAlignment="1">
      <alignment horizontal="center" vertical="center" textRotation="0" wrapText="true" shrinkToFit="false"/>
    </xf>
    <xf xfId="0" fontId="0" numFmtId="0" fillId="2" borderId="6" applyFont="0" applyNumberFormat="0" applyFill="1" applyBorder="1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center" textRotation="0" wrapText="true" shrinkToFit="false"/>
    </xf>
    <xf xfId="0" fontId="3" numFmtId="0" fillId="0" borderId="7" applyFont="1" applyNumberFormat="0" applyFill="0" applyBorder="1" applyAlignment="1">
      <alignment horizontal="center" vertical="center" textRotation="0" wrapText="true" shrinkToFit="false"/>
    </xf>
    <xf xfId="0" fontId="3" numFmtId="0" fillId="0" borderId="2" applyFont="1" applyNumberFormat="0" applyFill="0" applyBorder="1" applyAlignment="1">
      <alignment horizontal="center" vertical="center" textRotation="0" wrapText="true" shrinkToFit="false"/>
    </xf>
    <xf xfId="0" fontId="3" numFmtId="0" fillId="0" borderId="3" applyFont="1" applyNumberFormat="0" applyFill="0" applyBorder="1" applyAlignment="1">
      <alignment horizontal="center" vertical="center" textRotation="0" wrapText="true" shrinkToFit="false"/>
    </xf>
    <xf xfId="0" fontId="3" numFmtId="0" fillId="0" borderId="3" applyFont="1" applyNumberFormat="0" applyFill="0" applyBorder="1" applyAlignment="1">
      <alignment horizontal="left" vertical="center" textRotation="0" wrapText="true" shrinkToFit="false"/>
    </xf>
    <xf xfId="0" fontId="3" numFmtId="0" fillId="0" borderId="8" applyFont="1" applyNumberFormat="0" applyFill="0" applyBorder="1" applyAlignment="1">
      <alignment horizontal="center" vertical="center" textRotation="0" wrapText="true" shrinkToFit="false"/>
    </xf>
    <xf xfId="0" fontId="3" numFmtId="0" fillId="0" borderId="8" applyFont="1" applyNumberFormat="0" applyFill="0" applyBorder="1" applyAlignment="1">
      <alignment horizontal="left" vertical="center" textRotation="0" wrapText="true" shrinkToFit="false"/>
    </xf>
    <xf xfId="0" fontId="3" numFmtId="0" fillId="2" borderId="8" applyFont="1" applyNumberFormat="0" applyFill="1" applyBorder="1" applyAlignment="1">
      <alignment horizontal="left" vertical="center" textRotation="0" wrapText="true" shrinkToFit="false"/>
    </xf>
    <xf xfId="0" fontId="3" numFmtId="0" fillId="0" borderId="4" applyFont="1" applyNumberFormat="0" applyFill="0" applyBorder="1" applyAlignment="1">
      <alignment horizontal="center" vertical="center" textRotation="0" wrapText="true" shrinkToFit="false"/>
    </xf>
    <xf xfId="0" fontId="3" numFmtId="0" fillId="2" borderId="4" applyFont="1" applyNumberFormat="0" applyFill="1" applyBorder="1" applyAlignment="1">
      <alignment horizontal="left" vertical="center" textRotation="0" wrapText="true" shrinkToFit="false"/>
    </xf>
    <xf xfId="0" fontId="3" numFmtId="4" fillId="0" borderId="3" applyFont="1" applyNumberFormat="1" applyFill="0" applyBorder="1" applyAlignment="1">
      <alignment horizontal="right" vertical="center" textRotation="0" wrapText="false" shrinkToFit="false"/>
    </xf>
    <xf xfId="0" fontId="3" numFmtId="4" fillId="0" borderId="8" applyFont="1" applyNumberFormat="1" applyFill="0" applyBorder="1" applyAlignment="1">
      <alignment horizontal="right" vertical="center" textRotation="0" wrapText="false" shrinkToFit="false"/>
    </xf>
    <xf xfId="0" fontId="3" numFmtId="4" fillId="2" borderId="8" applyFont="1" applyNumberFormat="1" applyFill="1" applyBorder="1" applyAlignment="1">
      <alignment horizontal="right" vertical="center" textRotation="0" wrapText="false" shrinkToFit="false"/>
    </xf>
    <xf xfId="0" fontId="3" numFmtId="4" fillId="2" borderId="4" applyFont="1" applyNumberFormat="1" applyFill="1" applyBorder="1" applyAlignment="1">
      <alignment horizontal="right" vertical="center" textRotation="0" wrapText="false" shrinkToFit="false"/>
    </xf>
    <xf xfId="0" fontId="3" numFmtId="4" fillId="0" borderId="5" applyFont="1" applyNumberFormat="1" applyFill="0" applyBorder="1" applyAlignment="1">
      <alignment horizontal="right" vertical="center" textRotation="0" wrapText="false" shrinkToFit="false"/>
    </xf>
    <xf xfId="0" fontId="3" numFmtId="4" fillId="0" borderId="9" applyFont="1" applyNumberFormat="1" applyFill="0" applyBorder="1" applyAlignment="1">
      <alignment horizontal="right" vertical="center" textRotation="0" wrapText="false" shrinkToFit="false"/>
    </xf>
    <xf xfId="0" fontId="3" numFmtId="4" fillId="2" borderId="9" applyFont="1" applyNumberFormat="1" applyFill="1" applyBorder="1" applyAlignment="1">
      <alignment horizontal="right" vertical="center" textRotation="0" wrapText="false" shrinkToFit="false"/>
    </xf>
    <xf xfId="0" fontId="3" numFmtId="4" fillId="2" borderId="6" applyFont="1" applyNumberFormat="1" applyFill="1" applyBorder="1" applyAlignment="1">
      <alignment horizontal="right" vertical="center" textRotation="0" wrapText="false" shrinkToFit="false"/>
    </xf>
    <xf xfId="0" fontId="3" numFmtId="0" fillId="0" borderId="1" applyFont="1" applyNumberFormat="0" applyFill="0" applyBorder="1" applyAlignment="1">
      <alignment horizontal="general" vertical="bottom" textRotation="0" wrapText="true" shrinkToFit="false"/>
    </xf>
    <xf xfId="0" fontId="3" numFmtId="0" fillId="0" borderId="7" applyFont="1" applyNumberFormat="0" applyFill="0" applyBorder="1" applyAlignment="1">
      <alignment horizontal="general" vertical="bottom" textRotation="0" wrapText="true" shrinkToFit="false"/>
    </xf>
    <xf xfId="0" fontId="3" numFmtId="0" fillId="0" borderId="2" applyFont="1" applyNumberFormat="0" applyFill="0" applyBorder="1" applyAlignment="1">
      <alignment horizontal="general" vertical="bottom" textRotation="0" wrapText="true" shrinkToFit="false"/>
    </xf>
    <xf xfId="0" fontId="3" numFmtId="0" fillId="0" borderId="4" applyFont="1" applyNumberFormat="0" applyFill="0" applyBorder="1" applyAlignment="1">
      <alignment horizontal="left" vertical="center" textRotation="0" wrapText="true" shrinkToFit="false"/>
    </xf>
    <xf xfId="0" fontId="3" numFmtId="4" fillId="0" borderId="4" applyFont="1" applyNumberFormat="1" applyFill="0" applyBorder="1" applyAlignment="1">
      <alignment horizontal="right" vertical="center" textRotation="0" wrapText="false" shrinkToFit="false"/>
    </xf>
    <xf xfId="0" fontId="3" numFmtId="4" fillId="0" borderId="6" applyFont="1" applyNumberFormat="1" applyFill="0" applyBorder="1" applyAlignment="1">
      <alignment horizontal="righ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83"/>
  <sheetViews>
    <sheetView tabSelected="1" workbookViewId="0" showGridLines="true" showRowColHeaders="1"/>
  </sheetViews>
  <sheetFormatPr defaultRowHeight="12.75" outlineLevelRow="0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20" customWidth="true" style="0"/>
    <col min="6" max="6" width="20" customWidth="true" style="0"/>
    <col min="7" max="7" width="20" customWidth="true" style="0"/>
    <col min="8" max="8" width="20" customWidth="true" style="0"/>
    <col min="9" max="9" width="20" customWidth="true" style="0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9">
      <c r="B5" t="s">
        <v>3</v>
      </c>
      <c r="C5" t="s">
        <v>4</v>
      </c>
    </row>
    <row r="6" spans="1:9">
      <c r="B6" t="s">
        <v>5</v>
      </c>
      <c r="C6" t="s">
        <v>6</v>
      </c>
    </row>
    <row r="7" spans="1:9">
      <c r="B7" t="s">
        <v>7</v>
      </c>
      <c r="C7" t="s">
        <v>8</v>
      </c>
    </row>
    <row r="9" spans="1:9">
      <c r="A9" s="2" t="s">
        <v>9</v>
      </c>
      <c r="B9" s="4" t="s">
        <v>10</v>
      </c>
      <c r="C9" s="4" t="s">
        <v>11</v>
      </c>
      <c r="D9" s="4" t="s">
        <v>12</v>
      </c>
      <c r="E9" s="4"/>
      <c r="F9" s="4"/>
      <c r="G9" s="4"/>
      <c r="H9" s="4"/>
      <c r="I9" s="6"/>
    </row>
    <row r="10" spans="1:9">
      <c r="A10" s="3"/>
      <c r="B10" s="5"/>
      <c r="C10" s="5"/>
      <c r="D10" s="5" t="s">
        <v>13</v>
      </c>
      <c r="E10" s="5" t="s">
        <v>14</v>
      </c>
      <c r="F10" s="5" t="s">
        <v>15</v>
      </c>
      <c r="G10" s="5" t="s">
        <v>16</v>
      </c>
      <c r="H10" s="5" t="s">
        <v>17</v>
      </c>
      <c r="I10" s="7" t="s">
        <v>18</v>
      </c>
    </row>
    <row r="11" spans="1:9">
      <c r="A11" s="9">
        <v>1</v>
      </c>
      <c r="B11" s="12" t="s">
        <v>19</v>
      </c>
      <c r="C11" s="13" t="s">
        <v>20</v>
      </c>
      <c r="D11" s="19">
        <v>398031350</v>
      </c>
      <c r="E11" s="19">
        <v>95927000</v>
      </c>
      <c r="F11" s="19">
        <v>108851000</v>
      </c>
      <c r="G11" s="19">
        <v>385107350</v>
      </c>
      <c r="H11" s="19">
        <v>302583588</v>
      </c>
      <c r="I11" s="23">
        <v>82523762</v>
      </c>
    </row>
    <row r="12" spans="1:9">
      <c r="A12" s="10"/>
      <c r="B12" s="14"/>
      <c r="C12" s="15" t="s">
        <v>21</v>
      </c>
      <c r="D12" s="20">
        <v>128784500</v>
      </c>
      <c r="E12" s="20">
        <v>84463000</v>
      </c>
      <c r="F12" s="20">
        <v>9325000</v>
      </c>
      <c r="G12" s="20">
        <v>203922500</v>
      </c>
      <c r="H12" s="20">
        <v>203922500</v>
      </c>
      <c r="I12" s="24">
        <v>0</v>
      </c>
    </row>
    <row r="13" spans="1:9">
      <c r="A13" s="10"/>
      <c r="B13" s="14"/>
      <c r="C13" s="15" t="s">
        <v>22</v>
      </c>
      <c r="D13" s="20">
        <v>28372858229</v>
      </c>
      <c r="E13" s="20">
        <v>0</v>
      </c>
      <c r="F13" s="20">
        <v>24360000</v>
      </c>
      <c r="G13" s="20">
        <v>28348498229</v>
      </c>
      <c r="H13" s="20">
        <v>28348498229</v>
      </c>
      <c r="I13" s="24">
        <v>0</v>
      </c>
    </row>
    <row r="14" spans="1:9">
      <c r="A14" s="10"/>
      <c r="B14" s="14"/>
      <c r="C14" s="15" t="s">
        <v>23</v>
      </c>
      <c r="D14" s="20">
        <v>6948835750</v>
      </c>
      <c r="E14" s="20">
        <v>0</v>
      </c>
      <c r="F14" s="20">
        <v>0</v>
      </c>
      <c r="G14" s="20">
        <v>6948835750</v>
      </c>
      <c r="H14" s="20">
        <v>6948835750</v>
      </c>
      <c r="I14" s="24">
        <v>0</v>
      </c>
    </row>
    <row r="15" spans="1:9">
      <c r="A15" s="10"/>
      <c r="B15" s="14"/>
      <c r="C15" s="15" t="s">
        <v>24</v>
      </c>
      <c r="D15" s="20">
        <v>286589962</v>
      </c>
      <c r="E15" s="20">
        <v>21146000</v>
      </c>
      <c r="F15" s="20">
        <v>11859000</v>
      </c>
      <c r="G15" s="20">
        <v>295876962</v>
      </c>
      <c r="H15" s="20">
        <v>254190120</v>
      </c>
      <c r="I15" s="24">
        <v>41686842</v>
      </c>
    </row>
    <row r="16" spans="1:9">
      <c r="A16" s="10"/>
      <c r="B16" s="14"/>
      <c r="C16" s="16" t="s">
        <v>25</v>
      </c>
      <c r="D16" s="21">
        <f>SUM(D11:D15)</f>
        <v>36135099791</v>
      </c>
      <c r="E16" s="21">
        <f>SUM(E11:E15)</f>
        <v>201536000</v>
      </c>
      <c r="F16" s="21">
        <f>SUM(F11:F15)</f>
        <v>154395000</v>
      </c>
      <c r="G16" s="21">
        <f>SUM(G11:G15)</f>
        <v>36182240791</v>
      </c>
      <c r="H16" s="21">
        <f>SUM(H11:H15)</f>
        <v>36058030187</v>
      </c>
      <c r="I16" s="25">
        <f>SUM(I11:I15)</f>
        <v>124210604</v>
      </c>
    </row>
    <row r="17" spans="1:9">
      <c r="A17" s="10">
        <v>2</v>
      </c>
      <c r="B17" s="14" t="s">
        <v>26</v>
      </c>
      <c r="C17" s="15" t="s">
        <v>20</v>
      </c>
      <c r="D17" s="20">
        <v>385107350</v>
      </c>
      <c r="E17" s="20">
        <v>69341000</v>
      </c>
      <c r="F17" s="20">
        <v>78579000</v>
      </c>
      <c r="G17" s="20">
        <v>375869350</v>
      </c>
      <c r="H17" s="20">
        <v>251668588</v>
      </c>
      <c r="I17" s="24">
        <v>124200762</v>
      </c>
    </row>
    <row r="18" spans="1:9">
      <c r="A18" s="10"/>
      <c r="B18" s="14"/>
      <c r="C18" s="15" t="s">
        <v>21</v>
      </c>
      <c r="D18" s="20">
        <v>203922500</v>
      </c>
      <c r="E18" s="20">
        <v>57517000</v>
      </c>
      <c r="F18" s="20">
        <v>26572000</v>
      </c>
      <c r="G18" s="20">
        <v>234867500</v>
      </c>
      <c r="H18" s="20">
        <v>234867500</v>
      </c>
      <c r="I18" s="24">
        <v>0</v>
      </c>
    </row>
    <row r="19" spans="1:9">
      <c r="A19" s="10"/>
      <c r="B19" s="14"/>
      <c r="C19" s="15" t="s">
        <v>22</v>
      </c>
      <c r="D19" s="20">
        <v>28348498229</v>
      </c>
      <c r="E19" s="20">
        <v>2500000</v>
      </c>
      <c r="F19" s="20">
        <v>13501000</v>
      </c>
      <c r="G19" s="20">
        <v>28337497229</v>
      </c>
      <c r="H19" s="20">
        <v>28337497229</v>
      </c>
      <c r="I19" s="24">
        <v>0</v>
      </c>
    </row>
    <row r="20" spans="1:9">
      <c r="A20" s="10"/>
      <c r="B20" s="14"/>
      <c r="C20" s="15" t="s">
        <v>23</v>
      </c>
      <c r="D20" s="20">
        <v>6948835750</v>
      </c>
      <c r="E20" s="20">
        <v>0</v>
      </c>
      <c r="F20" s="20">
        <v>0</v>
      </c>
      <c r="G20" s="20">
        <v>6948835750</v>
      </c>
      <c r="H20" s="20">
        <v>6948835750</v>
      </c>
      <c r="I20" s="24">
        <v>0</v>
      </c>
    </row>
    <row r="21" spans="1:9">
      <c r="A21" s="10"/>
      <c r="B21" s="14"/>
      <c r="C21" s="15" t="s">
        <v>24</v>
      </c>
      <c r="D21" s="20">
        <v>295876962</v>
      </c>
      <c r="E21" s="20">
        <v>33765000</v>
      </c>
      <c r="F21" s="20">
        <v>26722000</v>
      </c>
      <c r="G21" s="20">
        <v>302919962</v>
      </c>
      <c r="H21" s="20">
        <v>287955120</v>
      </c>
      <c r="I21" s="24">
        <v>14964842</v>
      </c>
    </row>
    <row r="22" spans="1:9">
      <c r="A22" s="10"/>
      <c r="B22" s="14"/>
      <c r="C22" s="16" t="s">
        <v>25</v>
      </c>
      <c r="D22" s="21">
        <f>SUM(D17:D21)</f>
        <v>36182240791</v>
      </c>
      <c r="E22" s="21">
        <f>SUM(E17:E21)</f>
        <v>163123000</v>
      </c>
      <c r="F22" s="21">
        <f>SUM(F17:F21)</f>
        <v>145374000</v>
      </c>
      <c r="G22" s="21">
        <f>SUM(G17:G21)</f>
        <v>36199989791</v>
      </c>
      <c r="H22" s="21">
        <f>SUM(H17:H21)</f>
        <v>36060824187</v>
      </c>
      <c r="I22" s="25">
        <f>SUM(I17:I21)</f>
        <v>139165604</v>
      </c>
    </row>
    <row r="23" spans="1:9">
      <c r="A23" s="10">
        <v>3</v>
      </c>
      <c r="B23" s="14" t="s">
        <v>27</v>
      </c>
      <c r="C23" s="15" t="s">
        <v>20</v>
      </c>
      <c r="D23" s="20">
        <v>375869350</v>
      </c>
      <c r="E23" s="20">
        <v>121223000</v>
      </c>
      <c r="F23" s="20">
        <v>93179000</v>
      </c>
      <c r="G23" s="20">
        <v>403913350</v>
      </c>
      <c r="H23" s="20">
        <v>239579588</v>
      </c>
      <c r="I23" s="24">
        <v>164333762</v>
      </c>
    </row>
    <row r="24" spans="1:9">
      <c r="A24" s="10"/>
      <c r="B24" s="14"/>
      <c r="C24" s="15" t="s">
        <v>21</v>
      </c>
      <c r="D24" s="20">
        <v>234867500</v>
      </c>
      <c r="E24" s="20">
        <v>8987000</v>
      </c>
      <c r="F24" s="20">
        <v>16688000</v>
      </c>
      <c r="G24" s="20">
        <v>227166500</v>
      </c>
      <c r="H24" s="20">
        <v>227166500</v>
      </c>
      <c r="I24" s="24">
        <v>0</v>
      </c>
    </row>
    <row r="25" spans="1:9">
      <c r="A25" s="10"/>
      <c r="B25" s="14"/>
      <c r="C25" s="15" t="s">
        <v>22</v>
      </c>
      <c r="D25" s="20">
        <v>28337497229</v>
      </c>
      <c r="E25" s="20">
        <v>0</v>
      </c>
      <c r="F25" s="20">
        <v>147300900</v>
      </c>
      <c r="G25" s="20">
        <v>28190196329</v>
      </c>
      <c r="H25" s="20">
        <v>28190196329</v>
      </c>
      <c r="I25" s="24">
        <v>0</v>
      </c>
    </row>
    <row r="26" spans="1:9">
      <c r="A26" s="10"/>
      <c r="B26" s="14"/>
      <c r="C26" s="15" t="s">
        <v>23</v>
      </c>
      <c r="D26" s="20">
        <v>6948835750</v>
      </c>
      <c r="E26" s="20">
        <v>0</v>
      </c>
      <c r="F26" s="20">
        <v>5791500000</v>
      </c>
      <c r="G26" s="20">
        <v>1157335750</v>
      </c>
      <c r="H26" s="20">
        <v>1157335750</v>
      </c>
      <c r="I26" s="24">
        <v>0</v>
      </c>
    </row>
    <row r="27" spans="1:9">
      <c r="A27" s="10"/>
      <c r="B27" s="14"/>
      <c r="C27" s="15" t="s">
        <v>24</v>
      </c>
      <c r="D27" s="20">
        <v>302919962</v>
      </c>
      <c r="E27" s="20">
        <v>54104000</v>
      </c>
      <c r="F27" s="20">
        <v>46106000</v>
      </c>
      <c r="G27" s="20">
        <v>310917962</v>
      </c>
      <c r="H27" s="20">
        <v>252059120</v>
      </c>
      <c r="I27" s="24">
        <v>58858842</v>
      </c>
    </row>
    <row r="28" spans="1:9">
      <c r="A28" s="10"/>
      <c r="B28" s="14"/>
      <c r="C28" s="16" t="s">
        <v>25</v>
      </c>
      <c r="D28" s="21">
        <f>SUM(D23:D27)</f>
        <v>36199989791</v>
      </c>
      <c r="E28" s="21">
        <f>SUM(E23:E27)</f>
        <v>184314000</v>
      </c>
      <c r="F28" s="21">
        <f>SUM(F23:F27)</f>
        <v>6094773900</v>
      </c>
      <c r="G28" s="21">
        <f>SUM(G23:G27)</f>
        <v>30289529891</v>
      </c>
      <c r="H28" s="21">
        <f>SUM(H23:H27)</f>
        <v>30066337287</v>
      </c>
      <c r="I28" s="25">
        <f>SUM(I23:I27)</f>
        <v>223192604</v>
      </c>
    </row>
    <row r="29" spans="1:9">
      <c r="A29" s="10">
        <v>4</v>
      </c>
      <c r="B29" s="14" t="s">
        <v>28</v>
      </c>
      <c r="C29" s="15" t="s">
        <v>20</v>
      </c>
      <c r="D29" s="20">
        <v>403913350</v>
      </c>
      <c r="E29" s="20">
        <v>88109000</v>
      </c>
      <c r="F29" s="20">
        <v>72040500</v>
      </c>
      <c r="G29" s="20">
        <v>419981850</v>
      </c>
      <c r="H29" s="20">
        <v>186434588</v>
      </c>
      <c r="I29" s="24">
        <v>233547262</v>
      </c>
    </row>
    <row r="30" spans="1:9">
      <c r="A30" s="10"/>
      <c r="B30" s="14"/>
      <c r="C30" s="15" t="s">
        <v>21</v>
      </c>
      <c r="D30" s="20">
        <v>227166500</v>
      </c>
      <c r="E30" s="20">
        <v>0</v>
      </c>
      <c r="F30" s="20">
        <v>28746000</v>
      </c>
      <c r="G30" s="20">
        <v>198420500</v>
      </c>
      <c r="H30" s="20">
        <v>198420500</v>
      </c>
      <c r="I30" s="24">
        <v>0</v>
      </c>
    </row>
    <row r="31" spans="1:9">
      <c r="A31" s="10"/>
      <c r="B31" s="14"/>
      <c r="C31" s="15" t="s">
        <v>22</v>
      </c>
      <c r="D31" s="20">
        <v>28190196329</v>
      </c>
      <c r="E31" s="20">
        <v>0</v>
      </c>
      <c r="F31" s="20">
        <v>0</v>
      </c>
      <c r="G31" s="20">
        <v>28190196329</v>
      </c>
      <c r="H31" s="20">
        <v>28190196329</v>
      </c>
      <c r="I31" s="24">
        <v>0</v>
      </c>
    </row>
    <row r="32" spans="1:9">
      <c r="A32" s="10"/>
      <c r="B32" s="14"/>
      <c r="C32" s="15" t="s">
        <v>23</v>
      </c>
      <c r="D32" s="20">
        <v>1157335750</v>
      </c>
      <c r="E32" s="20">
        <v>0</v>
      </c>
      <c r="F32" s="20">
        <v>0</v>
      </c>
      <c r="G32" s="20">
        <v>1157335750</v>
      </c>
      <c r="H32" s="20">
        <v>1157335750</v>
      </c>
      <c r="I32" s="24">
        <v>0</v>
      </c>
    </row>
    <row r="33" spans="1:9">
      <c r="A33" s="10"/>
      <c r="B33" s="14"/>
      <c r="C33" s="15" t="s">
        <v>24</v>
      </c>
      <c r="D33" s="20">
        <v>310917962</v>
      </c>
      <c r="E33" s="20">
        <v>7512000</v>
      </c>
      <c r="F33" s="20">
        <v>73076000</v>
      </c>
      <c r="G33" s="20">
        <v>245353962</v>
      </c>
      <c r="H33" s="20">
        <v>209571120</v>
      </c>
      <c r="I33" s="24">
        <v>35782842</v>
      </c>
    </row>
    <row r="34" spans="1:9">
      <c r="A34" s="10"/>
      <c r="B34" s="14"/>
      <c r="C34" s="16" t="s">
        <v>25</v>
      </c>
      <c r="D34" s="21">
        <f>SUM(D29:D33)</f>
        <v>30289529891</v>
      </c>
      <c r="E34" s="21">
        <f>SUM(E29:E33)</f>
        <v>95621000</v>
      </c>
      <c r="F34" s="21">
        <f>SUM(F29:F33)</f>
        <v>173862500</v>
      </c>
      <c r="G34" s="21">
        <f>SUM(G29:G33)</f>
        <v>30211288391</v>
      </c>
      <c r="H34" s="21">
        <f>SUM(H29:H33)</f>
        <v>29941958287</v>
      </c>
      <c r="I34" s="25">
        <f>SUM(I29:I33)</f>
        <v>269330104</v>
      </c>
    </row>
    <row r="35" spans="1:9">
      <c r="A35" s="10">
        <v>5</v>
      </c>
      <c r="B35" s="14" t="s">
        <v>29</v>
      </c>
      <c r="C35" s="15" t="s">
        <v>20</v>
      </c>
      <c r="D35" s="20">
        <v>419981850</v>
      </c>
      <c r="E35" s="20">
        <v>51886000</v>
      </c>
      <c r="F35" s="20">
        <v>63267400</v>
      </c>
      <c r="G35" s="20">
        <v>408600450</v>
      </c>
      <c r="H35" s="20">
        <v>207361588</v>
      </c>
      <c r="I35" s="24">
        <v>201238862</v>
      </c>
    </row>
    <row r="36" spans="1:9">
      <c r="A36" s="10"/>
      <c r="B36" s="14"/>
      <c r="C36" s="15" t="s">
        <v>21</v>
      </c>
      <c r="D36" s="20">
        <v>198420500</v>
      </c>
      <c r="E36" s="20">
        <v>11750000</v>
      </c>
      <c r="F36" s="20">
        <v>25000</v>
      </c>
      <c r="G36" s="20">
        <v>210145500</v>
      </c>
      <c r="H36" s="20">
        <v>210145500</v>
      </c>
      <c r="I36" s="24">
        <v>0</v>
      </c>
    </row>
    <row r="37" spans="1:9">
      <c r="A37" s="10"/>
      <c r="B37" s="14"/>
      <c r="C37" s="15" t="s">
        <v>22</v>
      </c>
      <c r="D37" s="20">
        <v>28190196329</v>
      </c>
      <c r="E37" s="20">
        <v>25126042000</v>
      </c>
      <c r="F37" s="20">
        <v>443413000</v>
      </c>
      <c r="G37" s="20">
        <v>52872825329</v>
      </c>
      <c r="H37" s="20">
        <v>52872825329</v>
      </c>
      <c r="I37" s="24">
        <v>0</v>
      </c>
    </row>
    <row r="38" spans="1:9">
      <c r="A38" s="10"/>
      <c r="B38" s="14"/>
      <c r="C38" s="15" t="s">
        <v>23</v>
      </c>
      <c r="D38" s="20">
        <v>1157335750</v>
      </c>
      <c r="E38" s="20">
        <v>0</v>
      </c>
      <c r="F38" s="20">
        <v>0</v>
      </c>
      <c r="G38" s="20">
        <v>1157335750</v>
      </c>
      <c r="H38" s="20">
        <v>1157335750</v>
      </c>
      <c r="I38" s="24">
        <v>0</v>
      </c>
    </row>
    <row r="39" spans="1:9">
      <c r="A39" s="10"/>
      <c r="B39" s="14"/>
      <c r="C39" s="15" t="s">
        <v>24</v>
      </c>
      <c r="D39" s="20">
        <v>245353962</v>
      </c>
      <c r="E39" s="20">
        <v>22403000</v>
      </c>
      <c r="F39" s="20">
        <v>24525000</v>
      </c>
      <c r="G39" s="20">
        <v>243231962</v>
      </c>
      <c r="H39" s="20">
        <v>220848120</v>
      </c>
      <c r="I39" s="24">
        <v>22383842</v>
      </c>
    </row>
    <row r="40" spans="1:9">
      <c r="A40" s="10"/>
      <c r="B40" s="14"/>
      <c r="C40" s="16" t="s">
        <v>25</v>
      </c>
      <c r="D40" s="21">
        <f>SUM(D35:D39)</f>
        <v>30211288391</v>
      </c>
      <c r="E40" s="21">
        <f>SUM(E35:E39)</f>
        <v>25212081000</v>
      </c>
      <c r="F40" s="21">
        <f>SUM(F35:F39)</f>
        <v>531230400</v>
      </c>
      <c r="G40" s="21">
        <f>SUM(G35:G39)</f>
        <v>54892138991</v>
      </c>
      <c r="H40" s="21">
        <f>SUM(H35:H39)</f>
        <v>54668516287</v>
      </c>
      <c r="I40" s="25">
        <f>SUM(I35:I39)</f>
        <v>223622704</v>
      </c>
    </row>
    <row r="41" spans="1:9">
      <c r="A41" s="10">
        <v>6</v>
      </c>
      <c r="B41" s="14" t="s">
        <v>30</v>
      </c>
      <c r="C41" s="15" t="s">
        <v>20</v>
      </c>
      <c r="D41" s="20">
        <v>408600450</v>
      </c>
      <c r="E41" s="20">
        <v>69319000</v>
      </c>
      <c r="F41" s="20">
        <v>67234400</v>
      </c>
      <c r="G41" s="20">
        <v>410685050</v>
      </c>
      <c r="H41" s="20">
        <v>227906588</v>
      </c>
      <c r="I41" s="24">
        <v>182778462</v>
      </c>
    </row>
    <row r="42" spans="1:9">
      <c r="A42" s="10"/>
      <c r="B42" s="14"/>
      <c r="C42" s="15" t="s">
        <v>21</v>
      </c>
      <c r="D42" s="20">
        <v>210145500</v>
      </c>
      <c r="E42" s="20">
        <v>7131000</v>
      </c>
      <c r="F42" s="20">
        <v>1226000</v>
      </c>
      <c r="G42" s="20">
        <v>216050500</v>
      </c>
      <c r="H42" s="20">
        <v>216050500</v>
      </c>
      <c r="I42" s="24">
        <v>0</v>
      </c>
    </row>
    <row r="43" spans="1:9">
      <c r="A43" s="10"/>
      <c r="B43" s="14"/>
      <c r="C43" s="15" t="s">
        <v>22</v>
      </c>
      <c r="D43" s="20">
        <v>52872825329</v>
      </c>
      <c r="E43" s="20">
        <v>23557100</v>
      </c>
      <c r="F43" s="20">
        <v>0</v>
      </c>
      <c r="G43" s="20">
        <v>52896382429</v>
      </c>
      <c r="H43" s="20">
        <v>52896382429</v>
      </c>
      <c r="I43" s="24">
        <v>0</v>
      </c>
    </row>
    <row r="44" spans="1:9">
      <c r="A44" s="10"/>
      <c r="B44" s="14"/>
      <c r="C44" s="15" t="s">
        <v>23</v>
      </c>
      <c r="D44" s="20">
        <v>1157335750</v>
      </c>
      <c r="E44" s="20">
        <v>0</v>
      </c>
      <c r="F44" s="20">
        <v>0</v>
      </c>
      <c r="G44" s="20">
        <v>1157335750</v>
      </c>
      <c r="H44" s="20">
        <v>1157335750</v>
      </c>
      <c r="I44" s="24">
        <v>0</v>
      </c>
    </row>
    <row r="45" spans="1:9">
      <c r="A45" s="10"/>
      <c r="B45" s="14"/>
      <c r="C45" s="15" t="s">
        <v>24</v>
      </c>
      <c r="D45" s="20">
        <v>243231962</v>
      </c>
      <c r="E45" s="20">
        <v>18876000</v>
      </c>
      <c r="F45" s="20">
        <v>43294000</v>
      </c>
      <c r="G45" s="20">
        <v>218813962</v>
      </c>
      <c r="H45" s="20">
        <v>189724120</v>
      </c>
      <c r="I45" s="24">
        <v>29089842</v>
      </c>
    </row>
    <row r="46" spans="1:9">
      <c r="A46" s="10"/>
      <c r="B46" s="14"/>
      <c r="C46" s="16" t="s">
        <v>25</v>
      </c>
      <c r="D46" s="21">
        <f>SUM(D41:D45)</f>
        <v>54892138991</v>
      </c>
      <c r="E46" s="21">
        <f>SUM(E41:E45)</f>
        <v>118883100</v>
      </c>
      <c r="F46" s="21">
        <f>SUM(F41:F45)</f>
        <v>111754400</v>
      </c>
      <c r="G46" s="21">
        <f>SUM(G41:G45)</f>
        <v>54899267691</v>
      </c>
      <c r="H46" s="21">
        <f>SUM(H41:H45)</f>
        <v>54687399387</v>
      </c>
      <c r="I46" s="25">
        <f>SUM(I41:I45)</f>
        <v>211868304</v>
      </c>
    </row>
    <row r="47" spans="1:9">
      <c r="A47" s="10">
        <v>7</v>
      </c>
      <c r="B47" s="14" t="s">
        <v>31</v>
      </c>
      <c r="C47" s="15" t="s">
        <v>20</v>
      </c>
      <c r="D47" s="20">
        <v>410685050</v>
      </c>
      <c r="E47" s="20">
        <v>139596000</v>
      </c>
      <c r="F47" s="20">
        <v>103716000</v>
      </c>
      <c r="G47" s="20">
        <v>446565050</v>
      </c>
      <c r="H47" s="20">
        <v>306038688</v>
      </c>
      <c r="I47" s="24">
        <v>140526362</v>
      </c>
    </row>
    <row r="48" spans="1:9">
      <c r="A48" s="10"/>
      <c r="B48" s="14"/>
      <c r="C48" s="15" t="s">
        <v>21</v>
      </c>
      <c r="D48" s="20">
        <v>216050500</v>
      </c>
      <c r="E48" s="20">
        <v>11000000</v>
      </c>
      <c r="F48" s="20">
        <v>7525000</v>
      </c>
      <c r="G48" s="20">
        <v>219525500</v>
      </c>
      <c r="H48" s="20">
        <v>219525500</v>
      </c>
      <c r="I48" s="24">
        <v>0</v>
      </c>
    </row>
    <row r="49" spans="1:9">
      <c r="A49" s="10"/>
      <c r="B49" s="14"/>
      <c r="C49" s="15" t="s">
        <v>22</v>
      </c>
      <c r="D49" s="20">
        <v>52896382429</v>
      </c>
      <c r="E49" s="20">
        <v>0</v>
      </c>
      <c r="F49" s="20">
        <v>25524795100</v>
      </c>
      <c r="G49" s="20">
        <v>27371587329</v>
      </c>
      <c r="H49" s="20">
        <v>27371587329</v>
      </c>
      <c r="I49" s="24">
        <v>0</v>
      </c>
    </row>
    <row r="50" spans="1:9">
      <c r="A50" s="10"/>
      <c r="B50" s="14"/>
      <c r="C50" s="15" t="s">
        <v>23</v>
      </c>
      <c r="D50" s="20">
        <v>1157335750</v>
      </c>
      <c r="E50" s="20">
        <v>0</v>
      </c>
      <c r="F50" s="20">
        <v>0</v>
      </c>
      <c r="G50" s="20">
        <v>1157335750</v>
      </c>
      <c r="H50" s="20">
        <v>1157335750</v>
      </c>
      <c r="I50" s="24">
        <v>0</v>
      </c>
    </row>
    <row r="51" spans="1:9">
      <c r="A51" s="10"/>
      <c r="B51" s="14"/>
      <c r="C51" s="15" t="s">
        <v>24</v>
      </c>
      <c r="D51" s="20">
        <v>218813962</v>
      </c>
      <c r="E51" s="20">
        <v>30242000</v>
      </c>
      <c r="F51" s="20">
        <v>51904000</v>
      </c>
      <c r="G51" s="20">
        <v>197151962</v>
      </c>
      <c r="H51" s="20">
        <v>169966120</v>
      </c>
      <c r="I51" s="24">
        <v>27185842</v>
      </c>
    </row>
    <row r="52" spans="1:9">
      <c r="A52" s="10"/>
      <c r="B52" s="14"/>
      <c r="C52" s="16" t="s">
        <v>25</v>
      </c>
      <c r="D52" s="21">
        <f>SUM(D47:D51)</f>
        <v>54899267691</v>
      </c>
      <c r="E52" s="21">
        <f>SUM(E47:E51)</f>
        <v>180838000</v>
      </c>
      <c r="F52" s="21">
        <f>SUM(F47:F51)</f>
        <v>25687940100</v>
      </c>
      <c r="G52" s="21">
        <f>SUM(G47:G51)</f>
        <v>29392165591</v>
      </c>
      <c r="H52" s="21">
        <f>SUM(H47:H51)</f>
        <v>29224453387</v>
      </c>
      <c r="I52" s="25">
        <f>SUM(I47:I51)</f>
        <v>167712204</v>
      </c>
    </row>
    <row r="53" spans="1:9">
      <c r="A53" s="10">
        <v>8</v>
      </c>
      <c r="B53" s="14" t="s">
        <v>32</v>
      </c>
      <c r="C53" s="15" t="s">
        <v>20</v>
      </c>
      <c r="D53" s="20">
        <v>446565050</v>
      </c>
      <c r="E53" s="20">
        <v>130904000</v>
      </c>
      <c r="F53" s="20">
        <v>54374000</v>
      </c>
      <c r="G53" s="20">
        <v>523095050</v>
      </c>
      <c r="H53" s="20">
        <v>305764688</v>
      </c>
      <c r="I53" s="24">
        <v>217330362</v>
      </c>
    </row>
    <row r="54" spans="1:9">
      <c r="A54" s="10"/>
      <c r="B54" s="14"/>
      <c r="C54" s="15" t="s">
        <v>21</v>
      </c>
      <c r="D54" s="20">
        <v>219525500</v>
      </c>
      <c r="E54" s="20">
        <v>0</v>
      </c>
      <c r="F54" s="20">
        <v>4750000</v>
      </c>
      <c r="G54" s="20">
        <v>214775500</v>
      </c>
      <c r="H54" s="20">
        <v>214775500</v>
      </c>
      <c r="I54" s="24">
        <v>0</v>
      </c>
    </row>
    <row r="55" spans="1:9">
      <c r="A55" s="10"/>
      <c r="B55" s="14"/>
      <c r="C55" s="15" t="s">
        <v>22</v>
      </c>
      <c r="D55" s="20">
        <v>27371587329</v>
      </c>
      <c r="E55" s="20">
        <v>101491000</v>
      </c>
      <c r="F55" s="20">
        <v>585093340</v>
      </c>
      <c r="G55" s="20">
        <v>26887984989</v>
      </c>
      <c r="H55" s="20">
        <v>26887984989</v>
      </c>
      <c r="I55" s="24">
        <v>0</v>
      </c>
    </row>
    <row r="56" spans="1:9">
      <c r="A56" s="10"/>
      <c r="B56" s="14"/>
      <c r="C56" s="15" t="s">
        <v>23</v>
      </c>
      <c r="D56" s="20">
        <v>1157335750</v>
      </c>
      <c r="E56" s="20">
        <v>0</v>
      </c>
      <c r="F56" s="20">
        <v>0</v>
      </c>
      <c r="G56" s="20">
        <v>1157335750</v>
      </c>
      <c r="H56" s="20">
        <v>1157335750</v>
      </c>
      <c r="I56" s="24">
        <v>0</v>
      </c>
    </row>
    <row r="57" spans="1:9">
      <c r="A57" s="10"/>
      <c r="B57" s="14"/>
      <c r="C57" s="15" t="s">
        <v>24</v>
      </c>
      <c r="D57" s="20">
        <v>197151962</v>
      </c>
      <c r="E57" s="20">
        <v>8589542829</v>
      </c>
      <c r="F57" s="20">
        <v>7559289269</v>
      </c>
      <c r="G57" s="20">
        <v>1227405522</v>
      </c>
      <c r="H57" s="20">
        <v>1222677680</v>
      </c>
      <c r="I57" s="24">
        <v>4727842</v>
      </c>
    </row>
    <row r="58" spans="1:9">
      <c r="A58" s="10"/>
      <c r="B58" s="14"/>
      <c r="C58" s="16" t="s">
        <v>25</v>
      </c>
      <c r="D58" s="21">
        <f>SUM(D53:D57)</f>
        <v>29392165591</v>
      </c>
      <c r="E58" s="21">
        <f>SUM(E53:E57)</f>
        <v>8821937829</v>
      </c>
      <c r="F58" s="21">
        <f>SUM(F53:F57)</f>
        <v>8203506609</v>
      </c>
      <c r="G58" s="21">
        <f>SUM(G53:G57)</f>
        <v>30010596811</v>
      </c>
      <c r="H58" s="21">
        <f>SUM(H53:H57)</f>
        <v>29788538607</v>
      </c>
      <c r="I58" s="25">
        <f>SUM(I53:I57)</f>
        <v>222058204</v>
      </c>
    </row>
    <row r="59" spans="1:9">
      <c r="A59" s="10">
        <v>9</v>
      </c>
      <c r="B59" s="14" t="s">
        <v>33</v>
      </c>
      <c r="C59" s="15" t="s">
        <v>20</v>
      </c>
      <c r="D59" s="20">
        <v>523095050</v>
      </c>
      <c r="E59" s="20">
        <v>87280000</v>
      </c>
      <c r="F59" s="20">
        <v>113290000</v>
      </c>
      <c r="G59" s="20">
        <v>497085050</v>
      </c>
      <c r="H59" s="20">
        <v>339674688</v>
      </c>
      <c r="I59" s="24">
        <v>157410362</v>
      </c>
    </row>
    <row r="60" spans="1:9">
      <c r="A60" s="10"/>
      <c r="B60" s="14"/>
      <c r="C60" s="15" t="s">
        <v>21</v>
      </c>
      <c r="D60" s="20">
        <v>214775500</v>
      </c>
      <c r="E60" s="20">
        <v>0</v>
      </c>
      <c r="F60" s="20">
        <v>31240000</v>
      </c>
      <c r="G60" s="20">
        <v>183535500</v>
      </c>
      <c r="H60" s="20">
        <v>183535500</v>
      </c>
      <c r="I60" s="24">
        <v>0</v>
      </c>
    </row>
    <row r="61" spans="1:9">
      <c r="A61" s="10"/>
      <c r="B61" s="14"/>
      <c r="C61" s="15" t="s">
        <v>22</v>
      </c>
      <c r="D61" s="20">
        <v>26887984989</v>
      </c>
      <c r="E61" s="20">
        <v>0</v>
      </c>
      <c r="F61" s="20">
        <v>15390000</v>
      </c>
      <c r="G61" s="20">
        <v>26872594989</v>
      </c>
      <c r="H61" s="20">
        <v>26872594989</v>
      </c>
      <c r="I61" s="24">
        <v>0</v>
      </c>
    </row>
    <row r="62" spans="1:9">
      <c r="A62" s="10"/>
      <c r="B62" s="14"/>
      <c r="C62" s="15" t="s">
        <v>23</v>
      </c>
      <c r="D62" s="20">
        <v>1157335750</v>
      </c>
      <c r="E62" s="20">
        <v>0</v>
      </c>
      <c r="F62" s="20">
        <v>0</v>
      </c>
      <c r="G62" s="20">
        <v>1157335750</v>
      </c>
      <c r="H62" s="20">
        <v>1157335750</v>
      </c>
      <c r="I62" s="24">
        <v>0</v>
      </c>
    </row>
    <row r="63" spans="1:9">
      <c r="A63" s="10"/>
      <c r="B63" s="14"/>
      <c r="C63" s="15" t="s">
        <v>24</v>
      </c>
      <c r="D63" s="20">
        <v>1227405522</v>
      </c>
      <c r="E63" s="20">
        <v>19038000</v>
      </c>
      <c r="F63" s="20">
        <v>18781000</v>
      </c>
      <c r="G63" s="20">
        <v>1227662522</v>
      </c>
      <c r="H63" s="20">
        <v>1211715680</v>
      </c>
      <c r="I63" s="24">
        <v>15946842</v>
      </c>
    </row>
    <row r="64" spans="1:9">
      <c r="A64" s="10"/>
      <c r="B64" s="14"/>
      <c r="C64" s="16" t="s">
        <v>25</v>
      </c>
      <c r="D64" s="21">
        <f>SUM(D59:D63)</f>
        <v>30010596811</v>
      </c>
      <c r="E64" s="21">
        <f>SUM(E59:E63)</f>
        <v>106318000</v>
      </c>
      <c r="F64" s="21">
        <f>SUM(F59:F63)</f>
        <v>178701000</v>
      </c>
      <c r="G64" s="21">
        <f>SUM(G59:G63)</f>
        <v>29938213811</v>
      </c>
      <c r="H64" s="21">
        <f>SUM(H59:H63)</f>
        <v>29764856607</v>
      </c>
      <c r="I64" s="25">
        <f>SUM(I59:I63)</f>
        <v>173357204</v>
      </c>
    </row>
    <row r="65" spans="1:9">
      <c r="A65" s="10">
        <v>10</v>
      </c>
      <c r="B65" s="14" t="s">
        <v>34</v>
      </c>
      <c r="C65" s="15" t="s">
        <v>20</v>
      </c>
      <c r="D65" s="20">
        <v>497085050</v>
      </c>
      <c r="E65" s="20">
        <v>142901000</v>
      </c>
      <c r="F65" s="20">
        <v>73404000</v>
      </c>
      <c r="G65" s="20">
        <v>566582050</v>
      </c>
      <c r="H65" s="20">
        <v>442460688</v>
      </c>
      <c r="I65" s="24">
        <v>124121362</v>
      </c>
    </row>
    <row r="66" spans="1:9">
      <c r="A66" s="10"/>
      <c r="B66" s="14"/>
      <c r="C66" s="15" t="s">
        <v>21</v>
      </c>
      <c r="D66" s="20">
        <v>183535500</v>
      </c>
      <c r="E66" s="20">
        <v>1101000</v>
      </c>
      <c r="F66" s="20">
        <v>8793000</v>
      </c>
      <c r="G66" s="20">
        <v>175843500</v>
      </c>
      <c r="H66" s="20">
        <v>175843500</v>
      </c>
      <c r="I66" s="24">
        <v>0</v>
      </c>
    </row>
    <row r="67" spans="1:9">
      <c r="A67" s="10"/>
      <c r="B67" s="14"/>
      <c r="C67" s="15" t="s">
        <v>22</v>
      </c>
      <c r="D67" s="20">
        <v>26872594989</v>
      </c>
      <c r="E67" s="20">
        <v>25998771316</v>
      </c>
      <c r="F67" s="20">
        <v>1168921100</v>
      </c>
      <c r="G67" s="20">
        <v>51702445205</v>
      </c>
      <c r="H67" s="20">
        <v>51702445205</v>
      </c>
      <c r="I67" s="24">
        <v>0</v>
      </c>
    </row>
    <row r="68" spans="1:9">
      <c r="A68" s="10"/>
      <c r="B68" s="14"/>
      <c r="C68" s="15" t="s">
        <v>23</v>
      </c>
      <c r="D68" s="20">
        <v>1157335750</v>
      </c>
      <c r="E68" s="20">
        <v>0</v>
      </c>
      <c r="F68" s="20">
        <v>0</v>
      </c>
      <c r="G68" s="20">
        <v>1157335750</v>
      </c>
      <c r="H68" s="20">
        <v>1157335750</v>
      </c>
      <c r="I68" s="24">
        <v>0</v>
      </c>
    </row>
    <row r="69" spans="1:9">
      <c r="A69" s="10"/>
      <c r="B69" s="14"/>
      <c r="C69" s="15" t="s">
        <v>24</v>
      </c>
      <c r="D69" s="20">
        <v>1227662522</v>
      </c>
      <c r="E69" s="20">
        <v>31187000</v>
      </c>
      <c r="F69" s="20">
        <v>20018000</v>
      </c>
      <c r="G69" s="20">
        <v>1238831522</v>
      </c>
      <c r="H69" s="20">
        <v>1212902680</v>
      </c>
      <c r="I69" s="24">
        <v>25928842</v>
      </c>
    </row>
    <row r="70" spans="1:9">
      <c r="A70" s="10"/>
      <c r="B70" s="14"/>
      <c r="C70" s="16" t="s">
        <v>25</v>
      </c>
      <c r="D70" s="21">
        <f>SUM(D65:D69)</f>
        <v>29938213811</v>
      </c>
      <c r="E70" s="21">
        <f>SUM(E65:E69)</f>
        <v>26173960316</v>
      </c>
      <c r="F70" s="21">
        <f>SUM(F65:F69)</f>
        <v>1271136100</v>
      </c>
      <c r="G70" s="21">
        <f>SUM(G65:G69)</f>
        <v>54841038027</v>
      </c>
      <c r="H70" s="21">
        <f>SUM(H65:H69)</f>
        <v>54690987823</v>
      </c>
      <c r="I70" s="25">
        <f>SUM(I65:I69)</f>
        <v>150050204</v>
      </c>
    </row>
    <row r="71" spans="1:9">
      <c r="A71" s="10">
        <v>11</v>
      </c>
      <c r="B71" s="14" t="s">
        <v>35</v>
      </c>
      <c r="C71" s="15" t="s">
        <v>20</v>
      </c>
      <c r="D71" s="20">
        <v>566582050</v>
      </c>
      <c r="E71" s="20">
        <v>159546000</v>
      </c>
      <c r="F71" s="20">
        <v>134218000</v>
      </c>
      <c r="G71" s="20">
        <v>591910050</v>
      </c>
      <c r="H71" s="20">
        <v>444461688</v>
      </c>
      <c r="I71" s="24">
        <v>147448362</v>
      </c>
    </row>
    <row r="72" spans="1:9">
      <c r="A72" s="10"/>
      <c r="B72" s="14"/>
      <c r="C72" s="15" t="s">
        <v>21</v>
      </c>
      <c r="D72" s="20">
        <v>175843500</v>
      </c>
      <c r="E72" s="20">
        <v>29832000</v>
      </c>
      <c r="F72" s="20">
        <v>6038000</v>
      </c>
      <c r="G72" s="20">
        <v>199637500</v>
      </c>
      <c r="H72" s="20">
        <v>199637500</v>
      </c>
      <c r="I72" s="24">
        <v>0</v>
      </c>
    </row>
    <row r="73" spans="1:9">
      <c r="A73" s="10"/>
      <c r="B73" s="14"/>
      <c r="C73" s="15" t="s">
        <v>22</v>
      </c>
      <c r="D73" s="20">
        <v>51702445205</v>
      </c>
      <c r="E73" s="20">
        <v>10000000</v>
      </c>
      <c r="F73" s="20">
        <v>26417000</v>
      </c>
      <c r="G73" s="20">
        <v>51686028205</v>
      </c>
      <c r="H73" s="20">
        <v>51686028205</v>
      </c>
      <c r="I73" s="24">
        <v>0</v>
      </c>
    </row>
    <row r="74" spans="1:9">
      <c r="A74" s="10"/>
      <c r="B74" s="14"/>
      <c r="C74" s="15" t="s">
        <v>23</v>
      </c>
      <c r="D74" s="20">
        <v>1157335750</v>
      </c>
      <c r="E74" s="20">
        <v>0</v>
      </c>
      <c r="F74" s="20">
        <v>0</v>
      </c>
      <c r="G74" s="20">
        <v>1157335750</v>
      </c>
      <c r="H74" s="20">
        <v>1157335750</v>
      </c>
      <c r="I74" s="24">
        <v>0</v>
      </c>
    </row>
    <row r="75" spans="1:9">
      <c r="A75" s="10"/>
      <c r="B75" s="14"/>
      <c r="C75" s="15" t="s">
        <v>24</v>
      </c>
      <c r="D75" s="20">
        <v>1238831522</v>
      </c>
      <c r="E75" s="20">
        <v>44579000</v>
      </c>
      <c r="F75" s="20">
        <v>26388000</v>
      </c>
      <c r="G75" s="20">
        <v>1257022522</v>
      </c>
      <c r="H75" s="20">
        <v>1217481680</v>
      </c>
      <c r="I75" s="24">
        <v>39540842</v>
      </c>
    </row>
    <row r="76" spans="1:9">
      <c r="A76" s="10"/>
      <c r="B76" s="14"/>
      <c r="C76" s="16" t="s">
        <v>25</v>
      </c>
      <c r="D76" s="21">
        <f>SUM(D71:D75)</f>
        <v>54841038027</v>
      </c>
      <c r="E76" s="21">
        <f>SUM(E71:E75)</f>
        <v>243957000</v>
      </c>
      <c r="F76" s="21">
        <f>SUM(F71:F75)</f>
        <v>193061000</v>
      </c>
      <c r="G76" s="21">
        <f>SUM(G71:G75)</f>
        <v>54891934027</v>
      </c>
      <c r="H76" s="21">
        <f>SUM(H71:H75)</f>
        <v>54704944823</v>
      </c>
      <c r="I76" s="25">
        <f>SUM(I71:I75)</f>
        <v>186989204</v>
      </c>
    </row>
    <row r="77" spans="1:9">
      <c r="A77" s="10">
        <v>12</v>
      </c>
      <c r="B77" s="14" t="s">
        <v>36</v>
      </c>
      <c r="C77" s="15" t="s">
        <v>20</v>
      </c>
      <c r="D77" s="20">
        <v>591910050</v>
      </c>
      <c r="E77" s="20">
        <v>86656000</v>
      </c>
      <c r="F77" s="20">
        <v>127560000</v>
      </c>
      <c r="G77" s="20">
        <v>551006050</v>
      </c>
      <c r="H77" s="20">
        <v>433302688</v>
      </c>
      <c r="I77" s="24">
        <v>117703362</v>
      </c>
    </row>
    <row r="78" spans="1:9">
      <c r="A78" s="10"/>
      <c r="B78" s="14"/>
      <c r="C78" s="15" t="s">
        <v>21</v>
      </c>
      <c r="D78" s="20">
        <v>199637500</v>
      </c>
      <c r="E78" s="20">
        <v>0</v>
      </c>
      <c r="F78" s="20">
        <v>275000</v>
      </c>
      <c r="G78" s="20">
        <v>199362500</v>
      </c>
      <c r="H78" s="20">
        <v>199362500</v>
      </c>
      <c r="I78" s="24">
        <v>0</v>
      </c>
    </row>
    <row r="79" spans="1:9">
      <c r="A79" s="10"/>
      <c r="B79" s="14"/>
      <c r="C79" s="15" t="s">
        <v>22</v>
      </c>
      <c r="D79" s="20">
        <v>51686028205</v>
      </c>
      <c r="E79" s="20">
        <v>0</v>
      </c>
      <c r="F79" s="20">
        <v>1910000</v>
      </c>
      <c r="G79" s="20">
        <v>51684118205</v>
      </c>
      <c r="H79" s="20">
        <v>51684118205</v>
      </c>
      <c r="I79" s="24">
        <v>0</v>
      </c>
    </row>
    <row r="80" spans="1:9">
      <c r="A80" s="10"/>
      <c r="B80" s="14"/>
      <c r="C80" s="15" t="s">
        <v>23</v>
      </c>
      <c r="D80" s="20">
        <v>1157335750</v>
      </c>
      <c r="E80" s="20">
        <v>0</v>
      </c>
      <c r="F80" s="20">
        <v>0</v>
      </c>
      <c r="G80" s="20">
        <v>1157335750</v>
      </c>
      <c r="H80" s="20">
        <v>1157335750</v>
      </c>
      <c r="I80" s="24">
        <v>0</v>
      </c>
    </row>
    <row r="81" spans="1:9">
      <c r="A81" s="10"/>
      <c r="B81" s="14"/>
      <c r="C81" s="15" t="s">
        <v>24</v>
      </c>
      <c r="D81" s="20">
        <v>1257022522</v>
      </c>
      <c r="E81" s="20">
        <v>19962000</v>
      </c>
      <c r="F81" s="20">
        <v>28240000</v>
      </c>
      <c r="G81" s="20">
        <v>1248744522</v>
      </c>
      <c r="H81" s="20">
        <v>1237443680</v>
      </c>
      <c r="I81" s="24">
        <v>11300842</v>
      </c>
    </row>
    <row r="82" spans="1:9">
      <c r="A82" s="11"/>
      <c r="B82" s="17"/>
      <c r="C82" s="18" t="s">
        <v>25</v>
      </c>
      <c r="D82" s="22">
        <f>SUM(D77:D81)</f>
        <v>54891934027</v>
      </c>
      <c r="E82" s="22">
        <f>SUM(E77:E81)</f>
        <v>106618000</v>
      </c>
      <c r="F82" s="22">
        <f>SUM(F77:F81)</f>
        <v>157985000</v>
      </c>
      <c r="G82" s="22">
        <f>SUM(G77:G81)</f>
        <v>54840567027</v>
      </c>
      <c r="H82" s="22">
        <f>SUM(H77:H81)</f>
        <v>54711562823</v>
      </c>
      <c r="I82" s="26">
        <f>SUM(I77:I81)</f>
        <v>129004204</v>
      </c>
    </row>
    <row r="83" spans="1:9">
      <c r="C83" s="8" t="s">
        <v>37</v>
      </c>
      <c r="D83" s="8"/>
      <c r="E83" s="8"/>
      <c r="F83" s="8"/>
      <c r="G83" s="8"/>
      <c r="H83" s="8"/>
      <c r="I83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I1"/>
    <mergeCell ref="A2:I2"/>
    <mergeCell ref="A3:I3"/>
    <mergeCell ref="A9:A10"/>
    <mergeCell ref="B9:B10"/>
    <mergeCell ref="C9:C10"/>
    <mergeCell ref="D9:I9"/>
    <mergeCell ref="B11:B16"/>
    <mergeCell ref="A11:A16"/>
    <mergeCell ref="B17:B22"/>
    <mergeCell ref="A17:A22"/>
    <mergeCell ref="B23:B28"/>
    <mergeCell ref="A23:A28"/>
    <mergeCell ref="B29:B34"/>
    <mergeCell ref="A29:A34"/>
    <mergeCell ref="B35:B40"/>
    <mergeCell ref="A35:A40"/>
    <mergeCell ref="B41:B46"/>
    <mergeCell ref="A41:A46"/>
    <mergeCell ref="B47:B52"/>
    <mergeCell ref="A47:A52"/>
    <mergeCell ref="B53:B58"/>
    <mergeCell ref="A53:A58"/>
    <mergeCell ref="B59:B64"/>
    <mergeCell ref="A59:A64"/>
    <mergeCell ref="B65:B70"/>
    <mergeCell ref="A65:A70"/>
    <mergeCell ref="B71:B76"/>
    <mergeCell ref="A71:A76"/>
    <mergeCell ref="B77:B82"/>
    <mergeCell ref="A77:A82"/>
    <mergeCell ref="C83:I83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KU Perkara TA 2020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16"/>
  <sheetViews>
    <sheetView tabSelected="0" workbookViewId="0" showGridLines="true" showRowColHeaders="1"/>
  </sheetViews>
  <sheetFormatPr defaultRowHeight="12.75" outlineLevelRow="0" outlineLevelCol="0"/>
  <cols>
    <col min="1" max="1" width="5" customWidth="true" style="0"/>
    <col min="2" max="2" width="2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5" customWidth="true" style="0"/>
    <col min="13" max="13" width="15" customWidth="true" style="0"/>
    <col min="14" max="14" width="15" customWidth="true" style="0"/>
    <col min="15" max="15" width="15" customWidth="true" style="0"/>
  </cols>
  <sheetData>
    <row r="1" spans="1:1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15">
      <c r="B5" t="s">
        <v>3</v>
      </c>
      <c r="C5" t="s">
        <v>4</v>
      </c>
    </row>
    <row r="6" spans="1:15">
      <c r="B6" t="s">
        <v>5</v>
      </c>
      <c r="C6" t="s">
        <v>6</v>
      </c>
    </row>
    <row r="7" spans="1:15">
      <c r="B7" t="s">
        <v>7</v>
      </c>
      <c r="C7" t="s">
        <v>8</v>
      </c>
    </row>
    <row r="9" spans="1:15">
      <c r="A9" s="2" t="s">
        <v>9</v>
      </c>
      <c r="B9" s="4" t="s">
        <v>11</v>
      </c>
      <c r="C9" s="4" t="s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6"/>
    </row>
    <row r="10" spans="1:15">
      <c r="A10" s="3"/>
      <c r="B10" s="5"/>
      <c r="C10" s="5" t="s">
        <v>41</v>
      </c>
      <c r="D10" s="5" t="s">
        <v>42</v>
      </c>
      <c r="E10" s="5" t="s">
        <v>43</v>
      </c>
      <c r="F10" s="5" t="s">
        <v>44</v>
      </c>
      <c r="G10" s="5" t="s">
        <v>45</v>
      </c>
      <c r="H10" s="5" t="s">
        <v>46</v>
      </c>
      <c r="I10" s="5" t="s">
        <v>47</v>
      </c>
      <c r="J10" s="5" t="s">
        <v>48</v>
      </c>
      <c r="K10" s="5" t="s">
        <v>49</v>
      </c>
      <c r="L10" s="5" t="s">
        <v>50</v>
      </c>
      <c r="M10" s="5" t="s">
        <v>51</v>
      </c>
      <c r="N10" s="5" t="s">
        <v>52</v>
      </c>
      <c r="O10" s="7" t="s">
        <v>53</v>
      </c>
    </row>
    <row r="11" spans="1:15">
      <c r="A11" s="27" t="s"/>
      <c r="B11" s="13" t="s">
        <v>20</v>
      </c>
      <c r="C11" s="19">
        <f>398031350-'KU Perkara TA 2020'!D11</f>
        <v>0</v>
      </c>
      <c r="D11" s="19">
        <f>'KU Perkara TA 2020'!G11-'KU Perkara TA 2020'!D17</f>
        <v>0</v>
      </c>
      <c r="E11" s="19">
        <f>'KU Perkara TA 2020'!G17-'KU Perkara TA 2020'!D23</f>
        <v>0</v>
      </c>
      <c r="F11" s="19">
        <f>'KU Perkara TA 2020'!G23-'KU Perkara TA 2020'!D29</f>
        <v>0</v>
      </c>
      <c r="G11" s="19">
        <f>'KU Perkara TA 2020'!G29-'KU Perkara TA 2020'!D35</f>
        <v>0</v>
      </c>
      <c r="H11" s="19">
        <f>'KU Perkara TA 2020'!G35-'KU Perkara TA 2020'!D41</f>
        <v>0</v>
      </c>
      <c r="I11" s="19">
        <f>'KU Perkara TA 2020'!G41-'KU Perkara TA 2020'!D47</f>
        <v>0</v>
      </c>
      <c r="J11" s="19">
        <f>'KU Perkara TA 2020'!G47-'KU Perkara TA 2020'!D53</f>
        <v>0</v>
      </c>
      <c r="K11" s="19">
        <f>'KU Perkara TA 2020'!G53-'KU Perkara TA 2020'!D59</f>
        <v>0</v>
      </c>
      <c r="L11" s="19">
        <f>'KU Perkara TA 2020'!G59-'KU Perkara TA 2020'!D65</f>
        <v>0</v>
      </c>
      <c r="M11" s="19">
        <f>'KU Perkara TA 2020'!G65-'KU Perkara TA 2020'!D71</f>
        <v>0</v>
      </c>
      <c r="N11" s="19">
        <f>'KU Perkara TA 2020'!G71-'KU Perkara TA 2020'!D77</f>
        <v>0</v>
      </c>
      <c r="O11" s="23">
        <f>'KU Perkara TA 2020'!G77-551006050</f>
        <v>0</v>
      </c>
    </row>
    <row r="12" spans="1:15">
      <c r="A12" s="28" t="s"/>
      <c r="B12" s="15" t="s">
        <v>21</v>
      </c>
      <c r="C12" s="20">
        <f>128784500-'KU Perkara TA 2020'!D12</f>
        <v>0</v>
      </c>
      <c r="D12" s="20">
        <f>'KU Perkara TA 2020'!G12-'KU Perkara TA 2020'!D18</f>
        <v>0</v>
      </c>
      <c r="E12" s="20">
        <f>'KU Perkara TA 2020'!G18-'KU Perkara TA 2020'!D24</f>
        <v>0</v>
      </c>
      <c r="F12" s="20">
        <f>'KU Perkara TA 2020'!G24-'KU Perkara TA 2020'!D30</f>
        <v>0</v>
      </c>
      <c r="G12" s="20">
        <f>'KU Perkara TA 2020'!G30-'KU Perkara TA 2020'!D36</f>
        <v>0</v>
      </c>
      <c r="H12" s="20">
        <f>'KU Perkara TA 2020'!G36-'KU Perkara TA 2020'!D42</f>
        <v>0</v>
      </c>
      <c r="I12" s="20">
        <f>'KU Perkara TA 2020'!G42-'KU Perkara TA 2020'!D48</f>
        <v>0</v>
      </c>
      <c r="J12" s="20">
        <f>'KU Perkara TA 2020'!G48-'KU Perkara TA 2020'!D54</f>
        <v>0</v>
      </c>
      <c r="K12" s="20">
        <f>'KU Perkara TA 2020'!G54-'KU Perkara TA 2020'!D60</f>
        <v>0</v>
      </c>
      <c r="L12" s="20">
        <f>'KU Perkara TA 2020'!G60-'KU Perkara TA 2020'!D66</f>
        <v>0</v>
      </c>
      <c r="M12" s="20">
        <f>'KU Perkara TA 2020'!G66-'KU Perkara TA 2020'!D72</f>
        <v>0</v>
      </c>
      <c r="N12" s="20">
        <f>'KU Perkara TA 2020'!G72-'KU Perkara TA 2020'!D78</f>
        <v>0</v>
      </c>
      <c r="O12" s="24">
        <f>'KU Perkara TA 2020'!G78-199362500</f>
        <v>0</v>
      </c>
    </row>
    <row r="13" spans="1:15">
      <c r="A13" s="28" t="s"/>
      <c r="B13" s="15" t="s">
        <v>22</v>
      </c>
      <c r="C13" s="20">
        <f>28372858229-'KU Perkara TA 2020'!D13</f>
        <v>0</v>
      </c>
      <c r="D13" s="20">
        <f>'KU Perkara TA 2020'!G13-'KU Perkara TA 2020'!D19</f>
        <v>0</v>
      </c>
      <c r="E13" s="20">
        <f>'KU Perkara TA 2020'!G19-'KU Perkara TA 2020'!D25</f>
        <v>0</v>
      </c>
      <c r="F13" s="20">
        <f>'KU Perkara TA 2020'!G25-'KU Perkara TA 2020'!D31</f>
        <v>0</v>
      </c>
      <c r="G13" s="20">
        <f>'KU Perkara TA 2020'!G31-'KU Perkara TA 2020'!D37</f>
        <v>0</v>
      </c>
      <c r="H13" s="20">
        <f>'KU Perkara TA 2020'!G37-'KU Perkara TA 2020'!D43</f>
        <v>0</v>
      </c>
      <c r="I13" s="20">
        <f>'KU Perkara TA 2020'!G43-'KU Perkara TA 2020'!D49</f>
        <v>0</v>
      </c>
      <c r="J13" s="20">
        <f>'KU Perkara TA 2020'!G49-'KU Perkara TA 2020'!D55</f>
        <v>0</v>
      </c>
      <c r="K13" s="20">
        <f>'KU Perkara TA 2020'!G55-'KU Perkara TA 2020'!D61</f>
        <v>0</v>
      </c>
      <c r="L13" s="20">
        <f>'KU Perkara TA 2020'!G61-'KU Perkara TA 2020'!D67</f>
        <v>0</v>
      </c>
      <c r="M13" s="20">
        <f>'KU Perkara TA 2020'!G67-'KU Perkara TA 2020'!D73</f>
        <v>0</v>
      </c>
      <c r="N13" s="20">
        <f>'KU Perkara TA 2020'!G73-'KU Perkara TA 2020'!D79</f>
        <v>0</v>
      </c>
      <c r="O13" s="24">
        <f>'KU Perkara TA 2020'!G79-51684118205</f>
        <v>0</v>
      </c>
    </row>
    <row r="14" spans="1:15">
      <c r="A14" s="28" t="s"/>
      <c r="B14" s="15" t="s">
        <v>23</v>
      </c>
      <c r="C14" s="20">
        <f>6948835750-'KU Perkara TA 2020'!D14</f>
        <v>0</v>
      </c>
      <c r="D14" s="20">
        <f>'KU Perkara TA 2020'!G14-'KU Perkara TA 2020'!D20</f>
        <v>0</v>
      </c>
      <c r="E14" s="20">
        <f>'KU Perkara TA 2020'!G20-'KU Perkara TA 2020'!D26</f>
        <v>0</v>
      </c>
      <c r="F14" s="20">
        <f>'KU Perkara TA 2020'!G26-'KU Perkara TA 2020'!D32</f>
        <v>0</v>
      </c>
      <c r="G14" s="20">
        <f>'KU Perkara TA 2020'!G32-'KU Perkara TA 2020'!D38</f>
        <v>0</v>
      </c>
      <c r="H14" s="20">
        <f>'KU Perkara TA 2020'!G38-'KU Perkara TA 2020'!D44</f>
        <v>0</v>
      </c>
      <c r="I14" s="20">
        <f>'KU Perkara TA 2020'!G44-'KU Perkara TA 2020'!D50</f>
        <v>0</v>
      </c>
      <c r="J14" s="20">
        <f>'KU Perkara TA 2020'!G50-'KU Perkara TA 2020'!D56</f>
        <v>0</v>
      </c>
      <c r="K14" s="20">
        <f>'KU Perkara TA 2020'!G56-'KU Perkara TA 2020'!D62</f>
        <v>0</v>
      </c>
      <c r="L14" s="20">
        <f>'KU Perkara TA 2020'!G62-'KU Perkara TA 2020'!D68</f>
        <v>0</v>
      </c>
      <c r="M14" s="20">
        <f>'KU Perkara TA 2020'!G68-'KU Perkara TA 2020'!D74</f>
        <v>0</v>
      </c>
      <c r="N14" s="20">
        <f>'KU Perkara TA 2020'!G74-'KU Perkara TA 2020'!D80</f>
        <v>0</v>
      </c>
      <c r="O14" s="24">
        <f>'KU Perkara TA 2020'!G80-1157335750</f>
        <v>0</v>
      </c>
    </row>
    <row r="15" spans="1:15">
      <c r="A15" s="28" t="s"/>
      <c r="B15" s="15" t="s">
        <v>24</v>
      </c>
      <c r="C15" s="20">
        <f>286589962-'KU Perkara TA 2020'!D15</f>
        <v>0</v>
      </c>
      <c r="D15" s="20">
        <f>'KU Perkara TA 2020'!G15-'KU Perkara TA 2020'!D21</f>
        <v>0</v>
      </c>
      <c r="E15" s="20">
        <f>'KU Perkara TA 2020'!G21-'KU Perkara TA 2020'!D27</f>
        <v>0</v>
      </c>
      <c r="F15" s="20">
        <f>'KU Perkara TA 2020'!G27-'KU Perkara TA 2020'!D33</f>
        <v>0</v>
      </c>
      <c r="G15" s="20">
        <f>'KU Perkara TA 2020'!G33-'KU Perkara TA 2020'!D39</f>
        <v>0</v>
      </c>
      <c r="H15" s="20">
        <f>'KU Perkara TA 2020'!G39-'KU Perkara TA 2020'!D45</f>
        <v>0</v>
      </c>
      <c r="I15" s="20">
        <f>'KU Perkara TA 2020'!G45-'KU Perkara TA 2020'!D51</f>
        <v>0</v>
      </c>
      <c r="J15" s="20">
        <f>'KU Perkara TA 2020'!G51-'KU Perkara TA 2020'!D57</f>
        <v>0</v>
      </c>
      <c r="K15" s="20">
        <f>'KU Perkara TA 2020'!G57-'KU Perkara TA 2020'!D63</f>
        <v>0</v>
      </c>
      <c r="L15" s="20">
        <f>'KU Perkara TA 2020'!G63-'KU Perkara TA 2020'!D69</f>
        <v>0</v>
      </c>
      <c r="M15" s="20">
        <f>'KU Perkara TA 2020'!G69-'KU Perkara TA 2020'!D75</f>
        <v>0</v>
      </c>
      <c r="N15" s="20">
        <f>'KU Perkara TA 2020'!G75-'KU Perkara TA 2020'!D81</f>
        <v>0</v>
      </c>
      <c r="O15" s="24">
        <f>'KU Perkara TA 2020'!G81-1248744522</f>
        <v>0</v>
      </c>
    </row>
    <row r="16" spans="1:15">
      <c r="A16" s="29" t="s"/>
      <c r="B16" s="30" t="s">
        <v>25</v>
      </c>
      <c r="C16" s="31">
        <f>SUM(C11:C15)</f>
        <v>0</v>
      </c>
      <c r="D16" s="31">
        <f>SUM(D11:D15)</f>
        <v>0</v>
      </c>
      <c r="E16" s="31">
        <f>SUM(E11:E15)</f>
        <v>0</v>
      </c>
      <c r="F16" s="31">
        <f>SUM(F11:F15)</f>
        <v>0</v>
      </c>
      <c r="G16" s="31">
        <f>SUM(G11:G15)</f>
        <v>0</v>
      </c>
      <c r="H16" s="31">
        <f>SUM(H11:H15)</f>
        <v>0</v>
      </c>
      <c r="I16" s="31">
        <f>SUM(I11:I15)</f>
        <v>0</v>
      </c>
      <c r="J16" s="31">
        <f>SUM(J11:J15)</f>
        <v>0</v>
      </c>
      <c r="K16" s="31">
        <f>SUM(K11:K15)</f>
        <v>0</v>
      </c>
      <c r="L16" s="31">
        <f>SUM(L11:L15)</f>
        <v>0</v>
      </c>
      <c r="M16" s="31">
        <f>SUM(M11:M15)</f>
        <v>0</v>
      </c>
      <c r="N16" s="31">
        <f>SUM(N11:N15)</f>
        <v>0</v>
      </c>
      <c r="O16" s="32">
        <f>SUM(O11:O15)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9:A10"/>
    <mergeCell ref="B9:B10"/>
    <mergeCell ref="C9:O9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cek selisih mutasi saldo 2020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N16"/>
  <sheetViews>
    <sheetView tabSelected="0" workbookViewId="0" showGridLines="true" showRowColHeaders="1"/>
  </sheetViews>
  <sheetFormatPr defaultRowHeight="12.75" outlineLevelRow="0" outlineLevelCol="0"/>
  <cols>
    <col min="1" max="1" width="5" customWidth="true" style="0"/>
    <col min="2" max="2" width="2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5" customWidth="true" style="0"/>
    <col min="13" max="13" width="15" customWidth="true" style="0"/>
    <col min="14" max="14" width="15" customWidth="true" style="0"/>
  </cols>
  <sheetData>
    <row r="1" spans="1:14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>
      <c r="B5" t="s">
        <v>3</v>
      </c>
      <c r="C5" t="s">
        <v>4</v>
      </c>
    </row>
    <row r="6" spans="1:14">
      <c r="B6" t="s">
        <v>5</v>
      </c>
      <c r="C6" t="s">
        <v>6</v>
      </c>
    </row>
    <row r="7" spans="1:14">
      <c r="B7" t="s">
        <v>7</v>
      </c>
      <c r="C7" t="s">
        <v>8</v>
      </c>
    </row>
    <row r="9" spans="1:14">
      <c r="A9" s="2" t="s">
        <v>9</v>
      </c>
      <c r="B9" s="4" t="s">
        <v>11</v>
      </c>
      <c r="C9" s="4" t="s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6"/>
    </row>
    <row r="10" spans="1:14">
      <c r="A10" s="3"/>
      <c r="B10" s="5"/>
      <c r="C10" s="5" t="s">
        <v>56</v>
      </c>
      <c r="D10" s="5" t="s">
        <v>57</v>
      </c>
      <c r="E10" s="5" t="s">
        <v>58</v>
      </c>
      <c r="F10" s="5" t="s">
        <v>59</v>
      </c>
      <c r="G10" s="5" t="s">
        <v>29</v>
      </c>
      <c r="H10" s="5" t="s">
        <v>60</v>
      </c>
      <c r="I10" s="5" t="s">
        <v>61</v>
      </c>
      <c r="J10" s="5" t="s">
        <v>62</v>
      </c>
      <c r="K10" s="5" t="s">
        <v>63</v>
      </c>
      <c r="L10" s="5" t="s">
        <v>64</v>
      </c>
      <c r="M10" s="5" t="s">
        <v>65</v>
      </c>
      <c r="N10" s="7" t="s">
        <v>66</v>
      </c>
    </row>
    <row r="11" spans="1:14">
      <c r="A11" s="27" t="s"/>
      <c r="B11" s="13" t="s">
        <v>20</v>
      </c>
      <c r="C11" s="19">
        <f>'KU Perkara TA 2020'!D11+'KU Perkara TA 2020'!E11-'KU Perkara TA 2020'!F11-'KU Perkara TA 2020'!G11</f>
        <v>0</v>
      </c>
      <c r="D11" s="19">
        <f>'KU Perkara TA 2020'!D17+'KU Perkara TA 2020'!E17-'KU Perkara TA 2020'!F17-'KU Perkara TA 2020'!G17</f>
        <v>0</v>
      </c>
      <c r="E11" s="19">
        <f>'KU Perkara TA 2020'!D23+'KU Perkara TA 2020'!E23-'KU Perkara TA 2020'!F23-'KU Perkara TA 2020'!G23</f>
        <v>0</v>
      </c>
      <c r="F11" s="19">
        <f>'KU Perkara TA 2020'!D29+'KU Perkara TA 2020'!E29-'KU Perkara TA 2020'!F29-'KU Perkara TA 2020'!G29</f>
        <v>0</v>
      </c>
      <c r="G11" s="19">
        <f>'KU Perkara TA 2020'!D35+'KU Perkara TA 2020'!E35-'KU Perkara TA 2020'!F35-'KU Perkara TA 2020'!G35</f>
        <v>0</v>
      </c>
      <c r="H11" s="19">
        <f>'KU Perkara TA 2020'!D41+'KU Perkara TA 2020'!E41-'KU Perkara TA 2020'!F41-'KU Perkara TA 2020'!G41</f>
        <v>0</v>
      </c>
      <c r="I11" s="19">
        <f>'KU Perkara TA 2020'!D47+'KU Perkara TA 2020'!E47-'KU Perkara TA 2020'!F47-'KU Perkara TA 2020'!G47</f>
        <v>0</v>
      </c>
      <c r="J11" s="19">
        <f>'KU Perkara TA 2020'!D53+'KU Perkara TA 2020'!E53-'KU Perkara TA 2020'!F53-'KU Perkara TA 2020'!G53</f>
        <v>0</v>
      </c>
      <c r="K11" s="19">
        <f>'KU Perkara TA 2020'!D59+'KU Perkara TA 2020'!E59-'KU Perkara TA 2020'!F59-'KU Perkara TA 2020'!G59</f>
        <v>0</v>
      </c>
      <c r="L11" s="19">
        <f>'KU Perkara TA 2020'!D65+'KU Perkara TA 2020'!E65-'KU Perkara TA 2020'!F65-'KU Perkara TA 2020'!G65</f>
        <v>0</v>
      </c>
      <c r="M11" s="19">
        <f>'KU Perkara TA 2020'!D71+'KU Perkara TA 2020'!E71-'KU Perkara TA 2020'!F71-'KU Perkara TA 2020'!G71</f>
        <v>0</v>
      </c>
      <c r="N11" s="23">
        <f>'KU Perkara TA 2020'!D77+'KU Perkara TA 2020'!E77-'KU Perkara TA 2020'!F77-'KU Perkara TA 2020'!G77</f>
        <v>0</v>
      </c>
    </row>
    <row r="12" spans="1:14">
      <c r="A12" s="28" t="s"/>
      <c r="B12" s="15" t="s">
        <v>21</v>
      </c>
      <c r="C12" s="20">
        <f>'KU Perkara TA 2020'!D12+'KU Perkara TA 2020'!E12-'KU Perkara TA 2020'!F12-'KU Perkara TA 2020'!G12</f>
        <v>0</v>
      </c>
      <c r="D12" s="20">
        <f>'KU Perkara TA 2020'!D18+'KU Perkara TA 2020'!E18-'KU Perkara TA 2020'!F18-'KU Perkara TA 2020'!G18</f>
        <v>0</v>
      </c>
      <c r="E12" s="20">
        <f>'KU Perkara TA 2020'!D24+'KU Perkara TA 2020'!E24-'KU Perkara TA 2020'!F24-'KU Perkara TA 2020'!G24</f>
        <v>0</v>
      </c>
      <c r="F12" s="20">
        <f>'KU Perkara TA 2020'!D30+'KU Perkara TA 2020'!E30-'KU Perkara TA 2020'!F30-'KU Perkara TA 2020'!G30</f>
        <v>0</v>
      </c>
      <c r="G12" s="20">
        <f>'KU Perkara TA 2020'!D36+'KU Perkara TA 2020'!E36-'KU Perkara TA 2020'!F36-'KU Perkara TA 2020'!G36</f>
        <v>0</v>
      </c>
      <c r="H12" s="20">
        <f>'KU Perkara TA 2020'!D42+'KU Perkara TA 2020'!E42-'KU Perkara TA 2020'!F42-'KU Perkara TA 2020'!G42</f>
        <v>0</v>
      </c>
      <c r="I12" s="20">
        <f>'KU Perkara TA 2020'!D48+'KU Perkara TA 2020'!E48-'KU Perkara TA 2020'!F48-'KU Perkara TA 2020'!G48</f>
        <v>0</v>
      </c>
      <c r="J12" s="20">
        <f>'KU Perkara TA 2020'!D54+'KU Perkara TA 2020'!E54-'KU Perkara TA 2020'!F54-'KU Perkara TA 2020'!G54</f>
        <v>0</v>
      </c>
      <c r="K12" s="20">
        <f>'KU Perkara TA 2020'!D60+'KU Perkara TA 2020'!E60-'KU Perkara TA 2020'!F60-'KU Perkara TA 2020'!G60</f>
        <v>0</v>
      </c>
      <c r="L12" s="20">
        <f>'KU Perkara TA 2020'!D66+'KU Perkara TA 2020'!E66-'KU Perkara TA 2020'!F66-'KU Perkara TA 2020'!G66</f>
        <v>0</v>
      </c>
      <c r="M12" s="20">
        <f>'KU Perkara TA 2020'!D72+'KU Perkara TA 2020'!E72-'KU Perkara TA 2020'!F72-'KU Perkara TA 2020'!G72</f>
        <v>0</v>
      </c>
      <c r="N12" s="24">
        <f>'KU Perkara TA 2020'!D78+'KU Perkara TA 2020'!E78-'KU Perkara TA 2020'!F78-'KU Perkara TA 2020'!G78</f>
        <v>0</v>
      </c>
    </row>
    <row r="13" spans="1:14">
      <c r="A13" s="28" t="s"/>
      <c r="B13" s="15" t="s">
        <v>22</v>
      </c>
      <c r="C13" s="20">
        <f>'KU Perkara TA 2020'!D13+'KU Perkara TA 2020'!E13-'KU Perkara TA 2020'!F13-'KU Perkara TA 2020'!G13</f>
        <v>0</v>
      </c>
      <c r="D13" s="20">
        <f>'KU Perkara TA 2020'!D19+'KU Perkara TA 2020'!E19-'KU Perkara TA 2020'!F19-'KU Perkara TA 2020'!G19</f>
        <v>0</v>
      </c>
      <c r="E13" s="20">
        <f>'KU Perkara TA 2020'!D25+'KU Perkara TA 2020'!E25-'KU Perkara TA 2020'!F25-'KU Perkara TA 2020'!G25</f>
        <v>0</v>
      </c>
      <c r="F13" s="20">
        <f>'KU Perkara TA 2020'!D31+'KU Perkara TA 2020'!E31-'KU Perkara TA 2020'!F31-'KU Perkara TA 2020'!G31</f>
        <v>0</v>
      </c>
      <c r="G13" s="20">
        <f>'KU Perkara TA 2020'!D37+'KU Perkara TA 2020'!E37-'KU Perkara TA 2020'!F37-'KU Perkara TA 2020'!G37</f>
        <v>0</v>
      </c>
      <c r="H13" s="20">
        <f>'KU Perkara TA 2020'!D43+'KU Perkara TA 2020'!E43-'KU Perkara TA 2020'!F43-'KU Perkara TA 2020'!G43</f>
        <v>0</v>
      </c>
      <c r="I13" s="20">
        <f>'KU Perkara TA 2020'!D49+'KU Perkara TA 2020'!E49-'KU Perkara TA 2020'!F49-'KU Perkara TA 2020'!G49</f>
        <v>0</v>
      </c>
      <c r="J13" s="20">
        <f>'KU Perkara TA 2020'!D55+'KU Perkara TA 2020'!E55-'KU Perkara TA 2020'!F55-'KU Perkara TA 2020'!G55</f>
        <v>0</v>
      </c>
      <c r="K13" s="20">
        <f>'KU Perkara TA 2020'!D61+'KU Perkara TA 2020'!E61-'KU Perkara TA 2020'!F61-'KU Perkara TA 2020'!G61</f>
        <v>0</v>
      </c>
      <c r="L13" s="20">
        <f>'KU Perkara TA 2020'!D67+'KU Perkara TA 2020'!E67-'KU Perkara TA 2020'!F67-'KU Perkara TA 2020'!G67</f>
        <v>0</v>
      </c>
      <c r="M13" s="20">
        <f>'KU Perkara TA 2020'!D73+'KU Perkara TA 2020'!E73-'KU Perkara TA 2020'!F73-'KU Perkara TA 2020'!G73</f>
        <v>0</v>
      </c>
      <c r="N13" s="24">
        <f>'KU Perkara TA 2020'!D79+'KU Perkara TA 2020'!E79-'KU Perkara TA 2020'!F79-'KU Perkara TA 2020'!G79</f>
        <v>0</v>
      </c>
    </row>
    <row r="14" spans="1:14">
      <c r="A14" s="28" t="s"/>
      <c r="B14" s="15" t="s">
        <v>23</v>
      </c>
      <c r="C14" s="20">
        <f>'KU Perkara TA 2020'!D14+'KU Perkara TA 2020'!E14-'KU Perkara TA 2020'!F14-'KU Perkara TA 2020'!G14</f>
        <v>0</v>
      </c>
      <c r="D14" s="20">
        <f>'KU Perkara TA 2020'!D20+'KU Perkara TA 2020'!E20-'KU Perkara TA 2020'!F20-'KU Perkara TA 2020'!G20</f>
        <v>0</v>
      </c>
      <c r="E14" s="20">
        <f>'KU Perkara TA 2020'!D26+'KU Perkara TA 2020'!E26-'KU Perkara TA 2020'!F26-'KU Perkara TA 2020'!G26</f>
        <v>0</v>
      </c>
      <c r="F14" s="20">
        <f>'KU Perkara TA 2020'!D32+'KU Perkara TA 2020'!E32-'KU Perkara TA 2020'!F32-'KU Perkara TA 2020'!G32</f>
        <v>0</v>
      </c>
      <c r="G14" s="20">
        <f>'KU Perkara TA 2020'!D38+'KU Perkara TA 2020'!E38-'KU Perkara TA 2020'!F38-'KU Perkara TA 2020'!G38</f>
        <v>0</v>
      </c>
      <c r="H14" s="20">
        <f>'KU Perkara TA 2020'!D44+'KU Perkara TA 2020'!E44-'KU Perkara TA 2020'!F44-'KU Perkara TA 2020'!G44</f>
        <v>0</v>
      </c>
      <c r="I14" s="20">
        <f>'KU Perkara TA 2020'!D50+'KU Perkara TA 2020'!E50-'KU Perkara TA 2020'!F50-'KU Perkara TA 2020'!G50</f>
        <v>0</v>
      </c>
      <c r="J14" s="20">
        <f>'KU Perkara TA 2020'!D56+'KU Perkara TA 2020'!E56-'KU Perkara TA 2020'!F56-'KU Perkara TA 2020'!G56</f>
        <v>0</v>
      </c>
      <c r="K14" s="20">
        <f>'KU Perkara TA 2020'!D62+'KU Perkara TA 2020'!E62-'KU Perkara TA 2020'!F62-'KU Perkara TA 2020'!G62</f>
        <v>0</v>
      </c>
      <c r="L14" s="20">
        <f>'KU Perkara TA 2020'!D68+'KU Perkara TA 2020'!E68-'KU Perkara TA 2020'!F68-'KU Perkara TA 2020'!G68</f>
        <v>0</v>
      </c>
      <c r="M14" s="20">
        <f>'KU Perkara TA 2020'!D74+'KU Perkara TA 2020'!E74-'KU Perkara TA 2020'!F74-'KU Perkara TA 2020'!G74</f>
        <v>0</v>
      </c>
      <c r="N14" s="24">
        <f>'KU Perkara TA 2020'!D80+'KU Perkara TA 2020'!E80-'KU Perkara TA 2020'!F80-'KU Perkara TA 2020'!G80</f>
        <v>0</v>
      </c>
    </row>
    <row r="15" spans="1:14">
      <c r="A15" s="28" t="s"/>
      <c r="B15" s="15" t="s">
        <v>24</v>
      </c>
      <c r="C15" s="20">
        <f>'KU Perkara TA 2020'!D15+'KU Perkara TA 2020'!E15-'KU Perkara TA 2020'!F15-'KU Perkara TA 2020'!G15</f>
        <v>0</v>
      </c>
      <c r="D15" s="20">
        <f>'KU Perkara TA 2020'!D21+'KU Perkara TA 2020'!E21-'KU Perkara TA 2020'!F21-'KU Perkara TA 2020'!G21</f>
        <v>0</v>
      </c>
      <c r="E15" s="20">
        <f>'KU Perkara TA 2020'!D27+'KU Perkara TA 2020'!E27-'KU Perkara TA 2020'!F27-'KU Perkara TA 2020'!G27</f>
        <v>0</v>
      </c>
      <c r="F15" s="20">
        <f>'KU Perkara TA 2020'!D33+'KU Perkara TA 2020'!E33-'KU Perkara TA 2020'!F33-'KU Perkara TA 2020'!G33</f>
        <v>0</v>
      </c>
      <c r="G15" s="20">
        <f>'KU Perkara TA 2020'!D39+'KU Perkara TA 2020'!E39-'KU Perkara TA 2020'!F39-'KU Perkara TA 2020'!G39</f>
        <v>0</v>
      </c>
      <c r="H15" s="20">
        <f>'KU Perkara TA 2020'!D45+'KU Perkara TA 2020'!E45-'KU Perkara TA 2020'!F45-'KU Perkara TA 2020'!G45</f>
        <v>0</v>
      </c>
      <c r="I15" s="20">
        <f>'KU Perkara TA 2020'!D51+'KU Perkara TA 2020'!E51-'KU Perkara TA 2020'!F51-'KU Perkara TA 2020'!G51</f>
        <v>0</v>
      </c>
      <c r="J15" s="20">
        <f>'KU Perkara TA 2020'!D57+'KU Perkara TA 2020'!E57-'KU Perkara TA 2020'!F57-'KU Perkara TA 2020'!G57</f>
        <v>0</v>
      </c>
      <c r="K15" s="20">
        <f>'KU Perkara TA 2020'!D63+'KU Perkara TA 2020'!E63-'KU Perkara TA 2020'!F63-'KU Perkara TA 2020'!G63</f>
        <v>0</v>
      </c>
      <c r="L15" s="20">
        <f>'KU Perkara TA 2020'!D69+'KU Perkara TA 2020'!E69-'KU Perkara TA 2020'!F69-'KU Perkara TA 2020'!G69</f>
        <v>0</v>
      </c>
      <c r="M15" s="20">
        <f>'KU Perkara TA 2020'!D75+'KU Perkara TA 2020'!E75-'KU Perkara TA 2020'!F75-'KU Perkara TA 2020'!G75</f>
        <v>0</v>
      </c>
      <c r="N15" s="24">
        <f>'KU Perkara TA 2020'!D81+'KU Perkara TA 2020'!E81-'KU Perkara TA 2020'!F81-'KU Perkara TA 2020'!G81</f>
        <v>0</v>
      </c>
    </row>
    <row r="16" spans="1:14">
      <c r="A16" s="29" t="s"/>
      <c r="B16" s="30" t="s">
        <v>25</v>
      </c>
      <c r="C16" s="31">
        <f>SUM(C11:C15)</f>
        <v>0</v>
      </c>
      <c r="D16" s="31">
        <f>SUM(D11:D15)</f>
        <v>0</v>
      </c>
      <c r="E16" s="31">
        <f>SUM(E11:E15)</f>
        <v>0</v>
      </c>
      <c r="F16" s="31">
        <f>SUM(F11:F15)</f>
        <v>0</v>
      </c>
      <c r="G16" s="31">
        <f>SUM(G11:G15)</f>
        <v>0</v>
      </c>
      <c r="H16" s="31">
        <f>SUM(H11:H15)</f>
        <v>0</v>
      </c>
      <c r="I16" s="31">
        <f>SUM(I11:I15)</f>
        <v>0</v>
      </c>
      <c r="J16" s="31">
        <f>SUM(J11:J15)</f>
        <v>0</v>
      </c>
      <c r="K16" s="31">
        <f>SUM(K11:K15)</f>
        <v>0</v>
      </c>
      <c r="L16" s="31">
        <f>SUM(L11:L15)</f>
        <v>0</v>
      </c>
      <c r="M16" s="31">
        <f>SUM(M11:M15)</f>
        <v>0</v>
      </c>
      <c r="N16" s="32">
        <f>SUM(N11:N15)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  <mergeCell ref="A2:N2"/>
    <mergeCell ref="A3:N3"/>
    <mergeCell ref="A9:A10"/>
    <mergeCell ref="B9:B10"/>
    <mergeCell ref="C9:N9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cek selisih penjumlahan 2020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N16"/>
  <sheetViews>
    <sheetView tabSelected="0" workbookViewId="0" showGridLines="true" showRowColHeaders="1"/>
  </sheetViews>
  <sheetFormatPr defaultRowHeight="12.75" outlineLevelRow="0" outlineLevelCol="0"/>
  <cols>
    <col min="1" max="1" width="5" customWidth="true" style="0"/>
    <col min="2" max="2" width="2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5" customWidth="true" style="0"/>
    <col min="13" max="13" width="15" customWidth="true" style="0"/>
    <col min="14" max="14" width="15" customWidth="true" style="0"/>
  </cols>
  <sheetData>
    <row r="1" spans="1:14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>
      <c r="B5" t="s">
        <v>3</v>
      </c>
      <c r="C5" t="s">
        <v>4</v>
      </c>
    </row>
    <row r="6" spans="1:14">
      <c r="B6" t="s">
        <v>5</v>
      </c>
      <c r="C6" t="s">
        <v>6</v>
      </c>
    </row>
    <row r="7" spans="1:14">
      <c r="B7" t="s">
        <v>7</v>
      </c>
      <c r="C7" t="s">
        <v>8</v>
      </c>
    </row>
    <row r="9" spans="1:14">
      <c r="A9" s="2" t="s">
        <v>9</v>
      </c>
      <c r="B9" s="4" t="s">
        <v>11</v>
      </c>
      <c r="C9" s="4" t="s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6"/>
    </row>
    <row r="10" spans="1:14">
      <c r="A10" s="3"/>
      <c r="B10" s="5"/>
      <c r="C10" s="5" t="s">
        <v>56</v>
      </c>
      <c r="D10" s="5" t="s">
        <v>57</v>
      </c>
      <c r="E10" s="5" t="s">
        <v>58</v>
      </c>
      <c r="F10" s="5" t="s">
        <v>59</v>
      </c>
      <c r="G10" s="5" t="s">
        <v>29</v>
      </c>
      <c r="H10" s="5" t="s">
        <v>60</v>
      </c>
      <c r="I10" s="5" t="s">
        <v>61</v>
      </c>
      <c r="J10" s="5" t="s">
        <v>62</v>
      </c>
      <c r="K10" s="5" t="s">
        <v>63</v>
      </c>
      <c r="L10" s="5" t="s">
        <v>64</v>
      </c>
      <c r="M10" s="5" t="s">
        <v>65</v>
      </c>
      <c r="N10" s="7" t="s">
        <v>66</v>
      </c>
    </row>
    <row r="11" spans="1:14">
      <c r="A11" s="27" t="s"/>
      <c r="B11" s="13" t="s">
        <v>20</v>
      </c>
      <c r="C11" s="19">
        <f>'KU Perkara TA 2020'!G11-'KU Perkara TA 2020'!H11-'KU Perkara TA 2020'!I11</f>
        <v>0</v>
      </c>
      <c r="D11" s="19">
        <f>'KU Perkara TA 2020'!G17-'KU Perkara TA 2020'!H17-'KU Perkara TA 2020'!I17</f>
        <v>0</v>
      </c>
      <c r="E11" s="19">
        <f>'KU Perkara TA 2020'!G23-'KU Perkara TA 2020'!H23-'KU Perkara TA 2020'!I23</f>
        <v>0</v>
      </c>
      <c r="F11" s="19">
        <f>'KU Perkara TA 2020'!G29-'KU Perkara TA 2020'!H29-'KU Perkara TA 2020'!I29</f>
        <v>0</v>
      </c>
      <c r="G11" s="19">
        <f>'KU Perkara TA 2020'!G35-'KU Perkara TA 2020'!H35-'KU Perkara TA 2020'!I35</f>
        <v>0</v>
      </c>
      <c r="H11" s="19">
        <f>'KU Perkara TA 2020'!G41-'KU Perkara TA 2020'!H41-'KU Perkara TA 2020'!I41</f>
        <v>0</v>
      </c>
      <c r="I11" s="19">
        <f>'KU Perkara TA 2020'!G47-'KU Perkara TA 2020'!H47-'KU Perkara TA 2020'!I47</f>
        <v>0</v>
      </c>
      <c r="J11" s="19">
        <f>'KU Perkara TA 2020'!G53-'KU Perkara TA 2020'!H53-'KU Perkara TA 2020'!I53</f>
        <v>0</v>
      </c>
      <c r="K11" s="19">
        <f>'KU Perkara TA 2020'!G59-'KU Perkara TA 2020'!H59-'KU Perkara TA 2020'!I59</f>
        <v>0</v>
      </c>
      <c r="L11" s="19">
        <f>'KU Perkara TA 2020'!G65-'KU Perkara TA 2020'!H65-'KU Perkara TA 2020'!I65</f>
        <v>0</v>
      </c>
      <c r="M11" s="19">
        <f>'KU Perkara TA 2020'!G71-'KU Perkara TA 2020'!H71-'KU Perkara TA 2020'!I71</f>
        <v>0</v>
      </c>
      <c r="N11" s="23">
        <f>'KU Perkara TA 2020'!G77-'KU Perkara TA 2020'!H77-'KU Perkara TA 2020'!I77</f>
        <v>0</v>
      </c>
    </row>
    <row r="12" spans="1:14">
      <c r="A12" s="28" t="s"/>
      <c r="B12" s="15" t="s">
        <v>21</v>
      </c>
      <c r="C12" s="20">
        <f>'KU Perkara TA 2020'!G12-'KU Perkara TA 2020'!H12-'KU Perkara TA 2020'!I12</f>
        <v>0</v>
      </c>
      <c r="D12" s="20">
        <f>'KU Perkara TA 2020'!G18-'KU Perkara TA 2020'!H18-'KU Perkara TA 2020'!I18</f>
        <v>0</v>
      </c>
      <c r="E12" s="20">
        <f>'KU Perkara TA 2020'!G24-'KU Perkara TA 2020'!H24-'KU Perkara TA 2020'!I24</f>
        <v>0</v>
      </c>
      <c r="F12" s="20">
        <f>'KU Perkara TA 2020'!G30-'KU Perkara TA 2020'!H30-'KU Perkara TA 2020'!I30</f>
        <v>0</v>
      </c>
      <c r="G12" s="20">
        <f>'KU Perkara TA 2020'!G36-'KU Perkara TA 2020'!H36-'KU Perkara TA 2020'!I36</f>
        <v>0</v>
      </c>
      <c r="H12" s="20">
        <f>'KU Perkara TA 2020'!G42-'KU Perkara TA 2020'!H42-'KU Perkara TA 2020'!I42</f>
        <v>0</v>
      </c>
      <c r="I12" s="20">
        <f>'KU Perkara TA 2020'!G48-'KU Perkara TA 2020'!H48-'KU Perkara TA 2020'!I48</f>
        <v>0</v>
      </c>
      <c r="J12" s="20">
        <f>'KU Perkara TA 2020'!G54-'KU Perkara TA 2020'!H54-'KU Perkara TA 2020'!I54</f>
        <v>0</v>
      </c>
      <c r="K12" s="20">
        <f>'KU Perkara TA 2020'!G60-'KU Perkara TA 2020'!H60-'KU Perkara TA 2020'!I60</f>
        <v>0</v>
      </c>
      <c r="L12" s="20">
        <f>'KU Perkara TA 2020'!G66-'KU Perkara TA 2020'!H66-'KU Perkara TA 2020'!I66</f>
        <v>0</v>
      </c>
      <c r="M12" s="20">
        <f>'KU Perkara TA 2020'!G72-'KU Perkara TA 2020'!H72-'KU Perkara TA 2020'!I72</f>
        <v>0</v>
      </c>
      <c r="N12" s="24">
        <f>'KU Perkara TA 2020'!G78-'KU Perkara TA 2020'!H78-'KU Perkara TA 2020'!I78</f>
        <v>0</v>
      </c>
    </row>
    <row r="13" spans="1:14">
      <c r="A13" s="28" t="s"/>
      <c r="B13" s="15" t="s">
        <v>22</v>
      </c>
      <c r="C13" s="20">
        <f>'KU Perkara TA 2020'!G13-'KU Perkara TA 2020'!H13-'KU Perkara TA 2020'!I13</f>
        <v>0</v>
      </c>
      <c r="D13" s="20">
        <f>'KU Perkara TA 2020'!G19-'KU Perkara TA 2020'!H19-'KU Perkara TA 2020'!I19</f>
        <v>0</v>
      </c>
      <c r="E13" s="20">
        <f>'KU Perkara TA 2020'!G25-'KU Perkara TA 2020'!H25-'KU Perkara TA 2020'!I25</f>
        <v>0</v>
      </c>
      <c r="F13" s="20">
        <f>'KU Perkara TA 2020'!G31-'KU Perkara TA 2020'!H31-'KU Perkara TA 2020'!I31</f>
        <v>0</v>
      </c>
      <c r="G13" s="20">
        <f>'KU Perkara TA 2020'!G37-'KU Perkara TA 2020'!H37-'KU Perkara TA 2020'!I37</f>
        <v>0</v>
      </c>
      <c r="H13" s="20">
        <f>'KU Perkara TA 2020'!G43-'KU Perkara TA 2020'!H43-'KU Perkara TA 2020'!I43</f>
        <v>0</v>
      </c>
      <c r="I13" s="20">
        <f>'KU Perkara TA 2020'!G49-'KU Perkara TA 2020'!H49-'KU Perkara TA 2020'!I49</f>
        <v>0</v>
      </c>
      <c r="J13" s="20">
        <f>'KU Perkara TA 2020'!G55-'KU Perkara TA 2020'!H55-'KU Perkara TA 2020'!I55</f>
        <v>0</v>
      </c>
      <c r="K13" s="20">
        <f>'KU Perkara TA 2020'!G61-'KU Perkara TA 2020'!H61-'KU Perkara TA 2020'!I61</f>
        <v>0</v>
      </c>
      <c r="L13" s="20">
        <f>'KU Perkara TA 2020'!G67-'KU Perkara TA 2020'!H67-'KU Perkara TA 2020'!I67</f>
        <v>0</v>
      </c>
      <c r="M13" s="20">
        <f>'KU Perkara TA 2020'!G73-'KU Perkara TA 2020'!H73-'KU Perkara TA 2020'!I73</f>
        <v>0</v>
      </c>
      <c r="N13" s="24">
        <f>'KU Perkara TA 2020'!G79-'KU Perkara TA 2020'!H79-'KU Perkara TA 2020'!I79</f>
        <v>0</v>
      </c>
    </row>
    <row r="14" spans="1:14">
      <c r="A14" s="28" t="s"/>
      <c r="B14" s="15" t="s">
        <v>23</v>
      </c>
      <c r="C14" s="20">
        <f>'KU Perkara TA 2020'!G14-'KU Perkara TA 2020'!H14-'KU Perkara TA 2020'!I14</f>
        <v>0</v>
      </c>
      <c r="D14" s="20">
        <f>'KU Perkara TA 2020'!G20-'KU Perkara TA 2020'!H20-'KU Perkara TA 2020'!I20</f>
        <v>0</v>
      </c>
      <c r="E14" s="20">
        <f>'KU Perkara TA 2020'!G26-'KU Perkara TA 2020'!H26-'KU Perkara TA 2020'!I26</f>
        <v>0</v>
      </c>
      <c r="F14" s="20">
        <f>'KU Perkara TA 2020'!G32-'KU Perkara TA 2020'!H32-'KU Perkara TA 2020'!I32</f>
        <v>0</v>
      </c>
      <c r="G14" s="20">
        <f>'KU Perkara TA 2020'!G38-'KU Perkara TA 2020'!H38-'KU Perkara TA 2020'!I38</f>
        <v>0</v>
      </c>
      <c r="H14" s="20">
        <f>'KU Perkara TA 2020'!G44-'KU Perkara TA 2020'!H44-'KU Perkara TA 2020'!I44</f>
        <v>0</v>
      </c>
      <c r="I14" s="20">
        <f>'KU Perkara TA 2020'!G50-'KU Perkara TA 2020'!H50-'KU Perkara TA 2020'!I50</f>
        <v>0</v>
      </c>
      <c r="J14" s="20">
        <f>'KU Perkara TA 2020'!G56-'KU Perkara TA 2020'!H56-'KU Perkara TA 2020'!I56</f>
        <v>0</v>
      </c>
      <c r="K14" s="20">
        <f>'KU Perkara TA 2020'!G62-'KU Perkara TA 2020'!H62-'KU Perkara TA 2020'!I62</f>
        <v>0</v>
      </c>
      <c r="L14" s="20">
        <f>'KU Perkara TA 2020'!G68-'KU Perkara TA 2020'!H68-'KU Perkara TA 2020'!I68</f>
        <v>0</v>
      </c>
      <c r="M14" s="20">
        <f>'KU Perkara TA 2020'!G74-'KU Perkara TA 2020'!H74-'KU Perkara TA 2020'!I74</f>
        <v>0</v>
      </c>
      <c r="N14" s="24">
        <f>'KU Perkara TA 2020'!G80-'KU Perkara TA 2020'!H80-'KU Perkara TA 2020'!I80</f>
        <v>0</v>
      </c>
    </row>
    <row r="15" spans="1:14">
      <c r="A15" s="28" t="s"/>
      <c r="B15" s="15" t="s">
        <v>24</v>
      </c>
      <c r="C15" s="20">
        <f>'KU Perkara TA 2020'!G15-'KU Perkara TA 2020'!H15-'KU Perkara TA 2020'!I15</f>
        <v>0</v>
      </c>
      <c r="D15" s="20">
        <f>'KU Perkara TA 2020'!G21-'KU Perkara TA 2020'!H21-'KU Perkara TA 2020'!I21</f>
        <v>0</v>
      </c>
      <c r="E15" s="20">
        <f>'KU Perkara TA 2020'!G27-'KU Perkara TA 2020'!H27-'KU Perkara TA 2020'!I27</f>
        <v>0</v>
      </c>
      <c r="F15" s="20">
        <f>'KU Perkara TA 2020'!G33-'KU Perkara TA 2020'!H33-'KU Perkara TA 2020'!I33</f>
        <v>0</v>
      </c>
      <c r="G15" s="20">
        <f>'KU Perkara TA 2020'!G39-'KU Perkara TA 2020'!H39-'KU Perkara TA 2020'!I39</f>
        <v>0</v>
      </c>
      <c r="H15" s="20">
        <f>'KU Perkara TA 2020'!G45-'KU Perkara TA 2020'!H45-'KU Perkara TA 2020'!I45</f>
        <v>0</v>
      </c>
      <c r="I15" s="20">
        <f>'KU Perkara TA 2020'!G51-'KU Perkara TA 2020'!H51-'KU Perkara TA 2020'!I51</f>
        <v>0</v>
      </c>
      <c r="J15" s="20">
        <f>'KU Perkara TA 2020'!G57-'KU Perkara TA 2020'!H57-'KU Perkara TA 2020'!I57</f>
        <v>0</v>
      </c>
      <c r="K15" s="20">
        <f>'KU Perkara TA 2020'!G63-'KU Perkara TA 2020'!H63-'KU Perkara TA 2020'!I63</f>
        <v>0</v>
      </c>
      <c r="L15" s="20">
        <f>'KU Perkara TA 2020'!G69-'KU Perkara TA 2020'!H69-'KU Perkara TA 2020'!I69</f>
        <v>0</v>
      </c>
      <c r="M15" s="20">
        <f>'KU Perkara TA 2020'!G75-'KU Perkara TA 2020'!H75-'KU Perkara TA 2020'!I75</f>
        <v>0</v>
      </c>
      <c r="N15" s="24">
        <f>'KU Perkara TA 2020'!G81-'KU Perkara TA 2020'!H81-'KU Perkara TA 2020'!I81</f>
        <v>0</v>
      </c>
    </row>
    <row r="16" spans="1:14">
      <c r="A16" s="29" t="s"/>
      <c r="B16" s="30" t="s">
        <v>25</v>
      </c>
      <c r="C16" s="31">
        <f>SUM(C11:C15)</f>
        <v>0</v>
      </c>
      <c r="D16" s="31">
        <f>SUM(D11:D15)</f>
        <v>0</v>
      </c>
      <c r="E16" s="31">
        <f>SUM(E11:E15)</f>
        <v>0</v>
      </c>
      <c r="F16" s="31">
        <f>SUM(F11:F15)</f>
        <v>0</v>
      </c>
      <c r="G16" s="31">
        <f>SUM(G11:G15)</f>
        <v>0</v>
      </c>
      <c r="H16" s="31">
        <f>SUM(H11:H15)</f>
        <v>0</v>
      </c>
      <c r="I16" s="31">
        <f>SUM(I11:I15)</f>
        <v>0</v>
      </c>
      <c r="J16" s="31">
        <f>SUM(J11:J15)</f>
        <v>0</v>
      </c>
      <c r="K16" s="31">
        <f>SUM(K11:K15)</f>
        <v>0</v>
      </c>
      <c r="L16" s="31">
        <f>SUM(L11:L15)</f>
        <v>0</v>
      </c>
      <c r="M16" s="31">
        <f>SUM(M11:M15)</f>
        <v>0</v>
      </c>
      <c r="N16" s="32">
        <f>SUM(N11:N15)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  <mergeCell ref="A2:N2"/>
    <mergeCell ref="A3:N3"/>
    <mergeCell ref="A9:A10"/>
    <mergeCell ref="B9:B10"/>
    <mergeCell ref="C9:N9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cek selisih kas 2020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KU Perkara TA 2020</vt:lpstr>
      <vt:lpstr>cek selisih mutasi saldo 2020</vt:lpstr>
      <vt:lpstr>cek selisih penjumlahan 2020</vt:lpstr>
      <vt:lpstr>cek selisih kas 2020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Juwan Alfauz</dc:creator>
  <cp:lastModifiedBy>Juwan Alfauz</cp:lastModifiedBy>
  <dcterms:created xsi:type="dcterms:W3CDTF">2021-03-08T16:12:39+00:00</dcterms:created>
  <dcterms:modified xsi:type="dcterms:W3CDTF">2021-03-08T16:12:39+00:00</dcterms:modified>
  <dc:title>Laporan Biaya Perkara Pengadilan Negeri Serang </dc:title>
  <dc:description>Laporan Biaya Perkara Pengadilan Negeri Serang </dc:description>
  <dc:subject>Laporan Biaya Perkara Pengadilan Negeri Serang </dc:subject>
  <cp:keywords>komdanas Biaya Perkara Pengadilan Negeri Serang </cp:keywords>
  <cp:category>daftar Biaya Perkara Pengadilan Negeri Serang </cp:category>
</cp:coreProperties>
</file>